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 +НОУ\"/>
    </mc:Choice>
  </mc:AlternateContent>
  <bookViews>
    <workbookView xWindow="-120" yWindow="-120" windowWidth="17520" windowHeight="11160" tabRatio="915" firstSheet="39" activeTab="49"/>
  </bookViews>
  <sheets>
    <sheet name="Раздел 1.4" sheetId="5" r:id="rId1"/>
    <sheet name="КУ" sheetId="22" r:id="rId2"/>
    <sheet name="г.о. Кинель" sheetId="23" r:id="rId3"/>
    <sheet name="м.р. Кинельский" sheetId="24" r:id="rId4"/>
    <sheet name="ЗУ" sheetId="25" r:id="rId5"/>
    <sheet name="м.р. Сызранский" sheetId="27" r:id="rId6"/>
    <sheet name="м.р. Шигонский" sheetId="28" r:id="rId7"/>
    <sheet name="г. Сызрань" sheetId="29" r:id="rId8"/>
    <sheet name="г. Октябрьск" sheetId="30" r:id="rId9"/>
    <sheet name="ОУ" sheetId="31" r:id="rId10"/>
    <sheet name="г. Отрадный" sheetId="142" r:id="rId11"/>
    <sheet name="м.р.Кинель-Черкасский " sheetId="141" r:id="rId12"/>
    <sheet name="м.р. Богатовский" sheetId="140" r:id="rId13"/>
    <sheet name="СУ" sheetId="139" r:id="rId14"/>
    <sheet name="м.р. Сергиевский" sheetId="138" r:id="rId15"/>
    <sheet name="м.р. Челно-Вершинский" sheetId="137" r:id="rId16"/>
    <sheet name="м.р. Шенталинский" sheetId="136" r:id="rId17"/>
    <sheet name="СВУ" sheetId="135" r:id="rId18"/>
    <sheet name="м.р. Исаклинский" sheetId="134" r:id="rId19"/>
    <sheet name="м.р. Камышлинский" sheetId="133" r:id="rId20"/>
    <sheet name="м.р. Клявлинский" sheetId="132" r:id="rId21"/>
    <sheet name="м.р. Похвистневский" sheetId="131" r:id="rId22"/>
    <sheet name="г. Похвистнево" sheetId="130" r:id="rId23"/>
    <sheet name="СЗУ" sheetId="129" r:id="rId24"/>
    <sheet name="м.р. Елховский" sheetId="57" r:id="rId25"/>
    <sheet name="м.р. Кошкинский" sheetId="56" r:id="rId26"/>
    <sheet name="м.р. Красноярский" sheetId="55" r:id="rId27"/>
    <sheet name="ЦУ" sheetId="54" r:id="rId28"/>
    <sheet name="м.р. Ставропольский" sheetId="53" r:id="rId29"/>
    <sheet name="г. Жигулевск" sheetId="52" r:id="rId30"/>
    <sheet name="ЮВУ" sheetId="51" r:id="rId31"/>
    <sheet name="м.р. Алексеевский" sheetId="50" r:id="rId32"/>
    <sheet name="м.р. Борский" sheetId="49" r:id="rId33"/>
    <sheet name="м.р. Нефтегорский" sheetId="48" r:id="rId34"/>
    <sheet name="ЮЗУ" sheetId="47" r:id="rId35"/>
    <sheet name="м.р. Безенчукский" sheetId="46" r:id="rId36"/>
    <sheet name="м.р. Красноармейский" sheetId="45" r:id="rId37"/>
    <sheet name="м.р. Пестравский" sheetId="44" r:id="rId38"/>
    <sheet name="м.р.  Приволжский" sheetId="43" r:id="rId39"/>
    <sheet name="м.р. Хворостянский" sheetId="42" r:id="rId40"/>
    <sheet name="г. Чапаевск" sheetId="41" r:id="rId41"/>
    <sheet name="ЮУ" sheetId="40" r:id="rId42"/>
    <sheet name="м.р. Большеглушицкий" sheetId="39" r:id="rId43"/>
    <sheet name="м.р. Большечерниговский" sheetId="38" r:id="rId44"/>
    <sheet name="ПУ" sheetId="37" r:id="rId45"/>
    <sheet name="м.р. Волжский" sheetId="36" r:id="rId46"/>
    <sheet name="г. Новокуйбышевск" sheetId="35" r:id="rId47"/>
    <sheet name="г. Тольятти " sheetId="144" r:id="rId48"/>
    <sheet name="Деп Тольятти" sheetId="34" r:id="rId49"/>
    <sheet name="г. Самара" sheetId="33" r:id="rId50"/>
    <sheet name="Деп Сам" sheetId="3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29">'г. Жигулевск'!$O$20:$T$26</definedName>
    <definedName name="data_r_4" localSheetId="46">'г. Новокуйбышевск'!$O$20:$T$26</definedName>
    <definedName name="data_r_4" localSheetId="8">'г. Октябрьск'!$O$20:$T$26</definedName>
    <definedName name="data_r_4" localSheetId="10">'г. Отрадный'!$O$20:$T$26</definedName>
    <definedName name="data_r_4" localSheetId="22">'г. Похвистнево'!$O$20:$T$26</definedName>
    <definedName name="data_r_4" localSheetId="49">'г. Самара'!$O$20:$T$26</definedName>
    <definedName name="data_r_4" localSheetId="7">'г. Сызрань'!$O$20:$T$26</definedName>
    <definedName name="data_r_4" localSheetId="47">'г. Тольятти '!$O$20:$T$26</definedName>
    <definedName name="data_r_4" localSheetId="40">'г. Чапаевск'!$O$20:$T$26</definedName>
    <definedName name="data_r_4" localSheetId="2">'г.о. Кинель'!$O$20:$T$26</definedName>
    <definedName name="data_r_4" localSheetId="50">'Деп Сам'!$O$20:$T$26</definedName>
    <definedName name="data_r_4" localSheetId="48">'Деп Тольятти'!$O$20:$T$26</definedName>
    <definedName name="data_r_4" localSheetId="4">ЗУ!$O$20:$T$26</definedName>
    <definedName name="data_r_4" localSheetId="1">КУ!$O$20:$T$26</definedName>
    <definedName name="data_r_4" localSheetId="38">'м.р.  Приволжский'!$O$20:$T$26</definedName>
    <definedName name="data_r_4" localSheetId="31">'м.р. Алексеевский'!$O$20:$T$26</definedName>
    <definedName name="data_r_4" localSheetId="35">'м.р. Безенчукский'!$O$20:$T$26</definedName>
    <definedName name="data_r_4" localSheetId="12">'м.р. Богатовский'!$O$20:$T$26</definedName>
    <definedName name="data_r_4" localSheetId="42">'м.р. Большеглушицкий'!$O$20:$T$26</definedName>
    <definedName name="data_r_4" localSheetId="43">'м.р. Большечерниговский'!$O$20:$T$26</definedName>
    <definedName name="data_r_4" localSheetId="32">'м.р. Борский'!$O$20:$T$26</definedName>
    <definedName name="data_r_4" localSheetId="45">'м.р. Волжский'!$O$20:$T$26</definedName>
    <definedName name="data_r_4" localSheetId="24">'м.р. Елховский'!$O$20:$T$26</definedName>
    <definedName name="data_r_4" localSheetId="18">'м.р. Исаклинский'!$O$20:$T$26</definedName>
    <definedName name="data_r_4" localSheetId="19">'м.р. Камышлинский'!$O$20:$T$26</definedName>
    <definedName name="data_r_4" localSheetId="3">'м.р. Кинельский'!$O$20:$T$26</definedName>
    <definedName name="data_r_4" localSheetId="20">'м.р. Клявлинский'!$O$20:$T$26</definedName>
    <definedName name="data_r_4" localSheetId="25">'м.р. Кошкинский'!$O$20:$T$26</definedName>
    <definedName name="data_r_4" localSheetId="36">'м.р. Красноармейский'!$O$20:$T$26</definedName>
    <definedName name="data_r_4" localSheetId="26">'м.р. Красноярский'!$O$20:$T$26</definedName>
    <definedName name="data_r_4" localSheetId="33">'м.р. Нефтегорский'!$O$20:$T$26</definedName>
    <definedName name="data_r_4" localSheetId="37">'м.р. Пестравский'!$O$20:$T$26</definedName>
    <definedName name="data_r_4" localSheetId="21">'м.р. Похвистневский'!$O$20:$T$26</definedName>
    <definedName name="data_r_4" localSheetId="14">'м.р. Сергиевский'!$O$20:$T$26</definedName>
    <definedName name="data_r_4" localSheetId="28">'м.р. Ставропольский'!$O$20:$T$26</definedName>
    <definedName name="data_r_4" localSheetId="5">'м.р. Сызранский'!$O$20:$T$26</definedName>
    <definedName name="data_r_4" localSheetId="39">'м.р. Хворостянский'!$O$20:$T$26</definedName>
    <definedName name="data_r_4" localSheetId="15">'м.р. Челно-Вершинский'!$O$20:$T$26</definedName>
    <definedName name="data_r_4" localSheetId="16">'м.р. Шенталинский'!$O$20:$T$26</definedName>
    <definedName name="data_r_4" localSheetId="6">'м.р. Шигонский'!$O$20:$T$26</definedName>
    <definedName name="data_r_4" localSheetId="11">'м.р.Кинель-Черкасский '!$O$20:$T$26</definedName>
    <definedName name="data_r_4" localSheetId="9">ОУ!$O$20:$T$26</definedName>
    <definedName name="data_r_4" localSheetId="44">ПУ!$O$20:$T$26</definedName>
    <definedName name="data_r_4" localSheetId="17">СВУ!$O$20:$T$26</definedName>
    <definedName name="data_r_4" localSheetId="23">СЗУ!$O$20:$T$26</definedName>
    <definedName name="data_r_4" localSheetId="13">СУ!$O$20:$T$26</definedName>
    <definedName name="data_r_4" localSheetId="27">ЦУ!$O$20:$T$26</definedName>
    <definedName name="data_r_4" localSheetId="30">ЮВУ!$O$20:$T$26</definedName>
    <definedName name="data_r_4" localSheetId="34">ЮЗУ!$O$20:$T$26</definedName>
    <definedName name="data_r_4" localSheetId="41">ЮУ!$O$20:$T$26</definedName>
    <definedName name="data_r_4">'Раздел 1.4'!$O$20:$T$26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29">'г. Жигулевск'!$P$20:$T$26</definedName>
    <definedName name="razdel_04" localSheetId="46">'г. Новокуйбышевск'!$P$20:$T$26</definedName>
    <definedName name="razdel_04" localSheetId="8">'г. Октябрьск'!$P$20:$T$26</definedName>
    <definedName name="razdel_04" localSheetId="10">'г. Отрадный'!$P$20:$T$26</definedName>
    <definedName name="razdel_04" localSheetId="22">'г. Похвистнево'!$P$20:$T$26</definedName>
    <definedName name="razdel_04" localSheetId="49">'г. Самара'!$P$20:$T$26</definedName>
    <definedName name="razdel_04" localSheetId="7">'г. Сызрань'!$P$20:$T$26</definedName>
    <definedName name="razdel_04" localSheetId="47">'г. Тольятти '!$P$20:$T$26</definedName>
    <definedName name="razdel_04" localSheetId="40">'г. Чапаевск'!$P$20:$T$26</definedName>
    <definedName name="razdel_04" localSheetId="2">'г.о. Кинель'!$P$20:$T$26</definedName>
    <definedName name="razdel_04" localSheetId="50">'Деп Сам'!$P$20:$T$26</definedName>
    <definedName name="razdel_04" localSheetId="48">'Деп Тольятти'!$P$20:$T$26</definedName>
    <definedName name="razdel_04" localSheetId="4">ЗУ!$P$20:$T$26</definedName>
    <definedName name="razdel_04" localSheetId="1">КУ!$P$20:$T$26</definedName>
    <definedName name="razdel_04" localSheetId="38">'м.р.  Приволжский'!$P$20:$T$26</definedName>
    <definedName name="razdel_04" localSheetId="31">'м.р. Алексеевский'!$P$20:$T$26</definedName>
    <definedName name="razdel_04" localSheetId="35">'м.р. Безенчукский'!$P$20:$T$26</definedName>
    <definedName name="razdel_04" localSheetId="12">'м.р. Богатовский'!$P$20:$T$26</definedName>
    <definedName name="razdel_04" localSheetId="42">'м.р. Большеглушицкий'!$P$20:$T$26</definedName>
    <definedName name="razdel_04" localSheetId="43">'м.р. Большечерниговский'!$P$20:$T$26</definedName>
    <definedName name="razdel_04" localSheetId="32">'м.р. Борский'!$P$20:$T$26</definedName>
    <definedName name="razdel_04" localSheetId="45">'м.р. Волжский'!$P$20:$T$26</definedName>
    <definedName name="razdel_04" localSheetId="24">'м.р. Елховский'!$P$20:$T$26</definedName>
    <definedName name="razdel_04" localSheetId="18">'м.р. Исаклинский'!$P$20:$T$26</definedName>
    <definedName name="razdel_04" localSheetId="19">'м.р. Камышлинский'!$P$20:$T$26</definedName>
    <definedName name="razdel_04" localSheetId="3">'м.р. Кинельский'!$P$20:$T$26</definedName>
    <definedName name="razdel_04" localSheetId="20">'м.р. Клявлинский'!$P$20:$T$26</definedName>
    <definedName name="razdel_04" localSheetId="25">'м.р. Кошкинский'!$P$20:$T$26</definedName>
    <definedName name="razdel_04" localSheetId="36">'м.р. Красноармейский'!$P$20:$T$26</definedName>
    <definedName name="razdel_04" localSheetId="26">'м.р. Красноярский'!$P$20:$T$26</definedName>
    <definedName name="razdel_04" localSheetId="33">'м.р. Нефтегорский'!$P$20:$T$26</definedName>
    <definedName name="razdel_04" localSheetId="37">'м.р. Пестравский'!$P$20:$T$26</definedName>
    <definedName name="razdel_04" localSheetId="21">'м.р. Похвистневский'!$P$20:$T$26</definedName>
    <definedName name="razdel_04" localSheetId="14">'м.р. Сергиевский'!$P$20:$T$26</definedName>
    <definedName name="razdel_04" localSheetId="28">'м.р. Ставропольский'!$P$20:$T$26</definedName>
    <definedName name="razdel_04" localSheetId="5">'м.р. Сызранский'!$P$20:$T$26</definedName>
    <definedName name="razdel_04" localSheetId="39">'м.р. Хворостянский'!$P$20:$T$26</definedName>
    <definedName name="razdel_04" localSheetId="15">'м.р. Челно-Вершинский'!$P$20:$T$26</definedName>
    <definedName name="razdel_04" localSheetId="16">'м.р. Шенталинский'!$P$20:$T$26</definedName>
    <definedName name="razdel_04" localSheetId="6">'м.р. Шигонский'!$P$20:$T$26</definedName>
    <definedName name="razdel_04" localSheetId="11">'м.р.Кинель-Черкасский '!$P$20:$T$26</definedName>
    <definedName name="razdel_04" localSheetId="9">ОУ!$P$20:$T$26</definedName>
    <definedName name="razdel_04" localSheetId="44">ПУ!$P$20:$T$26</definedName>
    <definedName name="razdel_04" localSheetId="17">СВУ!$P$20:$T$26</definedName>
    <definedName name="razdel_04" localSheetId="23">СЗУ!$P$20:$T$26</definedName>
    <definedName name="razdel_04" localSheetId="13">СУ!$P$20:$T$26</definedName>
    <definedName name="razdel_04" localSheetId="27">ЦУ!$P$20:$T$26</definedName>
    <definedName name="razdel_04" localSheetId="30">ЮВУ!$P$20:$T$26</definedName>
    <definedName name="razdel_04" localSheetId="34">ЮЗУ!$P$20:$T$26</definedName>
    <definedName name="razdel_04" localSheetId="41">ЮУ!$P$20:$T$26</definedName>
    <definedName name="razdel_04">'Раздел 1.4'!$P$20:$T$26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34" l="1"/>
  <c r="P23" i="34"/>
  <c r="P24" i="34"/>
  <c r="P21" i="34"/>
  <c r="P24" i="35" l="1"/>
  <c r="P23" i="35"/>
  <c r="P22" i="35"/>
  <c r="P21" i="35"/>
  <c r="P24" i="32" l="1"/>
  <c r="P23" i="32"/>
  <c r="P22" i="32"/>
  <c r="P21" i="32"/>
  <c r="P24" i="55" l="1"/>
  <c r="P23" i="55"/>
  <c r="P22" i="55"/>
  <c r="P21" i="55"/>
  <c r="P24" i="56"/>
  <c r="P23" i="56"/>
  <c r="P22" i="56"/>
  <c r="P21" i="56"/>
  <c r="P24" i="57"/>
  <c r="P23" i="57"/>
  <c r="P22" i="57"/>
  <c r="P21" i="57"/>
  <c r="P24" i="30" l="1"/>
  <c r="P23" i="30"/>
  <c r="P22" i="30"/>
  <c r="P21" i="30"/>
  <c r="P24" i="24" l="1"/>
  <c r="P23" i="24"/>
  <c r="P22" i="24"/>
  <c r="P21" i="24"/>
  <c r="P24" i="23"/>
  <c r="P23" i="23"/>
  <c r="P22" i="23"/>
  <c r="P21" i="23"/>
  <c r="P24" i="142" l="1"/>
  <c r="P23" i="142"/>
  <c r="P22" i="142"/>
  <c r="P21" i="142"/>
  <c r="P24" i="141"/>
  <c r="P23" i="141"/>
  <c r="P22" i="141"/>
  <c r="P21" i="141"/>
  <c r="P24" i="140"/>
  <c r="P23" i="140"/>
  <c r="P22" i="140"/>
  <c r="P21" i="140"/>
  <c r="P27" i="22" l="1"/>
  <c r="P27" i="25"/>
  <c r="P27" i="31"/>
  <c r="P27" i="139"/>
  <c r="P27" i="135"/>
  <c r="P27" i="129"/>
  <c r="P27" i="54"/>
  <c r="P27" i="51"/>
  <c r="P27" i="47"/>
  <c r="P27" i="40"/>
  <c r="P27" i="37"/>
  <c r="P27" i="5" l="1"/>
  <c r="P24" i="48"/>
  <c r="P23" i="48"/>
  <c r="P22" i="48"/>
  <c r="P21" i="48"/>
  <c r="P24" i="49"/>
  <c r="P23" i="49"/>
  <c r="P22" i="49"/>
  <c r="P21" i="49"/>
  <c r="P24" i="50"/>
  <c r="P23" i="50"/>
  <c r="P22" i="50"/>
  <c r="P21" i="50"/>
  <c r="P24" i="136"/>
  <c r="P23" i="136"/>
  <c r="P22" i="136"/>
  <c r="P21" i="136"/>
  <c r="P24" i="27"/>
  <c r="P23" i="27"/>
  <c r="P22" i="27"/>
  <c r="P21" i="27"/>
  <c r="P24" i="28"/>
  <c r="P23" i="28"/>
  <c r="P22" i="28"/>
  <c r="P21" i="28"/>
  <c r="P24" i="138"/>
  <c r="P23" i="138"/>
  <c r="P22" i="138"/>
  <c r="P21" i="138"/>
  <c r="P24" i="137" l="1"/>
  <c r="P23" i="137"/>
  <c r="P22" i="137"/>
  <c r="P21" i="137"/>
  <c r="P24" i="52" l="1"/>
  <c r="P23" i="52"/>
  <c r="P22" i="52"/>
  <c r="P21" i="52"/>
  <c r="P24" i="133" l="1"/>
  <c r="P23" i="133"/>
  <c r="P22" i="133"/>
  <c r="P21" i="133"/>
  <c r="P24" i="130" l="1"/>
  <c r="P23" i="130"/>
  <c r="P22" i="130"/>
  <c r="P21" i="130"/>
  <c r="P24" i="41" l="1"/>
  <c r="P23" i="41"/>
  <c r="P22" i="41"/>
  <c r="P21" i="41"/>
  <c r="P24" i="42"/>
  <c r="P23" i="42"/>
  <c r="P22" i="42"/>
  <c r="P21" i="42"/>
  <c r="P24" i="43"/>
  <c r="P23" i="43"/>
  <c r="P22" i="43"/>
  <c r="P21" i="43"/>
  <c r="P24" i="44"/>
  <c r="P23" i="44"/>
  <c r="P22" i="44"/>
  <c r="P21" i="44"/>
  <c r="P24" i="45"/>
  <c r="P23" i="45"/>
  <c r="P22" i="45"/>
  <c r="P21" i="45"/>
  <c r="P24" i="46"/>
  <c r="P23" i="46"/>
  <c r="P22" i="46"/>
  <c r="P21" i="46"/>
  <c r="P24" i="38" l="1"/>
  <c r="P23" i="38"/>
  <c r="P22" i="38"/>
  <c r="P21" i="38"/>
  <c r="P24" i="131" l="1"/>
  <c r="P23" i="131"/>
  <c r="P22" i="131"/>
  <c r="P21" i="131"/>
  <c r="P24" i="132"/>
  <c r="P23" i="132"/>
  <c r="P22" i="132"/>
  <c r="P21" i="132"/>
  <c r="P24" i="134"/>
  <c r="P23" i="134"/>
  <c r="P22" i="134"/>
  <c r="P21" i="134"/>
  <c r="R21" i="54" l="1"/>
  <c r="S21" i="54"/>
  <c r="R22" i="54"/>
  <c r="S22" i="54"/>
  <c r="T22" i="54"/>
  <c r="R23" i="54"/>
  <c r="S23" i="54"/>
  <c r="S24" i="54"/>
  <c r="T24" i="54"/>
  <c r="T21" i="54"/>
  <c r="R24" i="54"/>
  <c r="P23" i="54"/>
  <c r="P25" i="54"/>
  <c r="P21" i="54"/>
  <c r="P25" i="25"/>
  <c r="P26" i="25"/>
  <c r="Q22" i="25"/>
  <c r="R22" i="25"/>
  <c r="P23" i="25"/>
  <c r="Q23" i="25"/>
  <c r="T23" i="25"/>
  <c r="P24" i="25"/>
  <c r="P24" i="5" s="1"/>
  <c r="S24" i="25"/>
  <c r="T24" i="25"/>
  <c r="T21" i="25"/>
  <c r="T22" i="22"/>
  <c r="S23" i="22"/>
  <c r="R24" i="22"/>
  <c r="T21" i="22"/>
  <c r="R21" i="22"/>
  <c r="P24" i="22"/>
  <c r="R22" i="22"/>
  <c r="P22" i="22"/>
  <c r="S21" i="22"/>
  <c r="Q24" i="54"/>
  <c r="P24" i="54"/>
  <c r="Q23" i="54"/>
  <c r="P22" i="54"/>
  <c r="Q21" i="54"/>
  <c r="T23" i="54"/>
  <c r="T22" i="37"/>
  <c r="T23" i="37"/>
  <c r="T24" i="37"/>
  <c r="S22" i="37"/>
  <c r="S23" i="37"/>
  <c r="S24" i="37"/>
  <c r="R22" i="37"/>
  <c r="R23" i="37"/>
  <c r="R24" i="37"/>
  <c r="Q22" i="37"/>
  <c r="Q23" i="37"/>
  <c r="Q24" i="37"/>
  <c r="P22" i="37"/>
  <c r="P23" i="37"/>
  <c r="P24" i="37"/>
  <c r="P25" i="37"/>
  <c r="P26" i="37"/>
  <c r="Q21" i="37"/>
  <c r="R21" i="37"/>
  <c r="S21" i="37"/>
  <c r="T21" i="37"/>
  <c r="P21" i="37"/>
  <c r="T22" i="40"/>
  <c r="T23" i="40"/>
  <c r="T24" i="40"/>
  <c r="S22" i="40"/>
  <c r="S23" i="40"/>
  <c r="S24" i="40"/>
  <c r="R22" i="40"/>
  <c r="R23" i="40"/>
  <c r="R24" i="40"/>
  <c r="Q22" i="40"/>
  <c r="Q23" i="40"/>
  <c r="Q24" i="40"/>
  <c r="P22" i="40"/>
  <c r="P23" i="40"/>
  <c r="P24" i="40"/>
  <c r="P25" i="40"/>
  <c r="P26" i="40"/>
  <c r="Q21" i="40"/>
  <c r="R21" i="40"/>
  <c r="S21" i="40"/>
  <c r="T21" i="40"/>
  <c r="P21" i="40"/>
  <c r="T22" i="47"/>
  <c r="T23" i="47"/>
  <c r="T24" i="47"/>
  <c r="S22" i="47"/>
  <c r="S23" i="47"/>
  <c r="S24" i="47"/>
  <c r="R22" i="47"/>
  <c r="R23" i="47"/>
  <c r="R24" i="47"/>
  <c r="Q22" i="47"/>
  <c r="Q23" i="47"/>
  <c r="Q24" i="47"/>
  <c r="P22" i="47"/>
  <c r="P23" i="47"/>
  <c r="P24" i="47"/>
  <c r="P25" i="47"/>
  <c r="P26" i="47"/>
  <c r="Q21" i="47"/>
  <c r="R21" i="47"/>
  <c r="S21" i="47"/>
  <c r="T21" i="47"/>
  <c r="P21" i="47"/>
  <c r="T22" i="51"/>
  <c r="T23" i="51"/>
  <c r="T24" i="51"/>
  <c r="S22" i="51"/>
  <c r="S23" i="51"/>
  <c r="S24" i="51"/>
  <c r="R22" i="51"/>
  <c r="R23" i="51"/>
  <c r="R24" i="51"/>
  <c r="Q22" i="51"/>
  <c r="Q23" i="51"/>
  <c r="Q24" i="51"/>
  <c r="P22" i="51"/>
  <c r="P23" i="51"/>
  <c r="P24" i="51"/>
  <c r="P25" i="51"/>
  <c r="P26" i="51"/>
  <c r="Q21" i="51"/>
  <c r="R21" i="51"/>
  <c r="S21" i="51"/>
  <c r="T21" i="51"/>
  <c r="P21" i="51"/>
  <c r="Q22" i="54"/>
  <c r="P26" i="54"/>
  <c r="T22" i="129"/>
  <c r="T23" i="129"/>
  <c r="T24" i="129"/>
  <c r="S22" i="129"/>
  <c r="S23" i="129"/>
  <c r="S24" i="129"/>
  <c r="R22" i="129"/>
  <c r="R23" i="129"/>
  <c r="R24" i="129"/>
  <c r="Q22" i="129"/>
  <c r="Q23" i="129"/>
  <c r="Q24" i="129"/>
  <c r="P22" i="129"/>
  <c r="P23" i="129"/>
  <c r="P24" i="129"/>
  <c r="P25" i="129"/>
  <c r="P26" i="129"/>
  <c r="Q21" i="129"/>
  <c r="R21" i="129"/>
  <c r="S21" i="129"/>
  <c r="T21" i="129"/>
  <c r="P21" i="129"/>
  <c r="T22" i="135"/>
  <c r="T23" i="135"/>
  <c r="T24" i="135"/>
  <c r="S22" i="135"/>
  <c r="S23" i="135"/>
  <c r="S24" i="135"/>
  <c r="R22" i="135"/>
  <c r="R23" i="135"/>
  <c r="R24" i="135"/>
  <c r="Q22" i="135"/>
  <c r="Q23" i="135"/>
  <c r="Q24" i="135"/>
  <c r="P22" i="135"/>
  <c r="P23" i="135"/>
  <c r="P24" i="135"/>
  <c r="P25" i="135"/>
  <c r="P26" i="135"/>
  <c r="Q21" i="135"/>
  <c r="R21" i="135"/>
  <c r="S21" i="135"/>
  <c r="T21" i="135"/>
  <c r="P21" i="135"/>
  <c r="T22" i="139"/>
  <c r="T23" i="139"/>
  <c r="T24" i="139"/>
  <c r="S22" i="139"/>
  <c r="S23" i="139"/>
  <c r="S24" i="139"/>
  <c r="R22" i="139"/>
  <c r="R23" i="139"/>
  <c r="R24" i="139"/>
  <c r="Q22" i="139"/>
  <c r="Q23" i="139"/>
  <c r="Q24" i="139"/>
  <c r="P22" i="139"/>
  <c r="P23" i="139"/>
  <c r="P24" i="139"/>
  <c r="P25" i="139"/>
  <c r="P26" i="139"/>
  <c r="Q21" i="139"/>
  <c r="R21" i="139"/>
  <c r="S21" i="139"/>
  <c r="T21" i="139"/>
  <c r="P21" i="139"/>
  <c r="T22" i="31"/>
  <c r="T23" i="31"/>
  <c r="T24" i="31"/>
  <c r="S22" i="31"/>
  <c r="S23" i="31"/>
  <c r="S24" i="31"/>
  <c r="R22" i="31"/>
  <c r="R23" i="31"/>
  <c r="R24" i="31"/>
  <c r="Q22" i="31"/>
  <c r="Q23" i="31"/>
  <c r="Q24" i="31"/>
  <c r="P22" i="31"/>
  <c r="P23" i="31"/>
  <c r="P24" i="31"/>
  <c r="P25" i="31"/>
  <c r="P26" i="31"/>
  <c r="Q21" i="31"/>
  <c r="R21" i="31"/>
  <c r="S21" i="31"/>
  <c r="T21" i="31"/>
  <c r="P21" i="31"/>
  <c r="T22" i="25"/>
  <c r="S22" i="25"/>
  <c r="S23" i="25"/>
  <c r="R23" i="25"/>
  <c r="R24" i="25"/>
  <c r="Q24" i="25"/>
  <c r="P22" i="25"/>
  <c r="Q21" i="25"/>
  <c r="R21" i="25"/>
  <c r="S21" i="25"/>
  <c r="P21" i="25"/>
  <c r="S22" i="22"/>
  <c r="R23" i="22"/>
  <c r="Q24" i="22"/>
  <c r="P25" i="22"/>
  <c r="Q21" i="22"/>
  <c r="P21" i="22"/>
  <c r="S24" i="22" l="1"/>
  <c r="S24" i="5" s="1"/>
  <c r="T23" i="22"/>
  <c r="T23" i="5" s="1"/>
  <c r="P23" i="22"/>
  <c r="P23" i="5" s="1"/>
  <c r="Q22" i="22"/>
  <c r="Q22" i="5" s="1"/>
  <c r="P26" i="22"/>
  <c r="P26" i="5" s="1"/>
  <c r="T24" i="22"/>
  <c r="T24" i="5" s="1"/>
  <c r="Q23" i="22"/>
  <c r="Q23" i="5" s="1"/>
  <c r="P25" i="5"/>
  <c r="R21" i="5"/>
  <c r="R22" i="5"/>
  <c r="S21" i="5"/>
  <c r="Q24" i="5"/>
  <c r="R23" i="5"/>
  <c r="S22" i="5"/>
  <c r="T21" i="5"/>
  <c r="P22" i="5"/>
  <c r="R24" i="5"/>
  <c r="S23" i="5"/>
  <c r="T22" i="5"/>
  <c r="P21" i="5"/>
  <c r="Q21" i="5"/>
</calcChain>
</file>

<file path=xl/sharedStrings.xml><?xml version="1.0" encoding="utf-8"?>
<sst xmlns="http://schemas.openxmlformats.org/spreadsheetml/2006/main" count="918" uniqueCount="19">
  <si>
    <t>Наименование показателей</t>
  </si>
  <si>
    <t>№
строки</t>
  </si>
  <si>
    <t>1 - 4 классы</t>
  </si>
  <si>
    <t>5 - 9 классы</t>
  </si>
  <si>
    <t>10 - 11 (12) классы</t>
  </si>
  <si>
    <t>Всего (сумма строк 01 - 03)</t>
  </si>
  <si>
    <t>Коды по ОКЕИ: место – 698, человек –792</t>
  </si>
  <si>
    <t xml:space="preserve"> только горячие завтраки</t>
  </si>
  <si>
    <t>только горячие обеды</t>
  </si>
  <si>
    <t xml:space="preserve">   в том числе в приспособленных  помещениях (мест)</t>
  </si>
  <si>
    <t xml:space="preserve"> и завтраки, и обеды</t>
  </si>
  <si>
    <r>
      <t xml:space="preserve">1.4.  Охват обучающихся горячим питанием
</t>
    </r>
    <r>
      <rPr>
        <i/>
        <sz val="10"/>
        <color indexed="8"/>
        <rFont val="Times New Roman"/>
        <family val="1"/>
        <charset val="204"/>
      </rPr>
      <t>(на конец отчетного года)</t>
    </r>
  </si>
  <si>
    <t>Численность обуча-ющихся, обеспечен-ных горячим пита-нием (сумма граф 5, 6, 7)</t>
  </si>
  <si>
    <t>из гр. 3 – имеющих льготы по оплате питания</t>
  </si>
  <si>
    <t>Из гр. 3 -  численность обучающихся, получающих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</si>
  <si>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 (мест)</t>
    </r>
  </si>
  <si>
    <t>Строка 05 — Заполняют организации, имеющие столовую (зал для приема пищи), заполнившие в разделе 1.2. строку 04 графы 03, 04.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</si>
  <si>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(мест)</t>
    </r>
  </si>
  <si>
    <t xml:space="preserve">Численность обучающихся 1 - 4 класса, имеющих льготы по питанию, кроме обеспеченных бесплатным горячим питанием за счет субсидии из федерального бюджета (из стр. 01 гр. 4) (человек)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</si>
</sst>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(00\)"/>
    <numFmt numFmtId="165" formatCode="00"/>
    <numFmt numFmtId="166" formatCode="#\ ##0"/>
  </numFmts>
  <fonts count="30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73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165" fontId="21" fillId="0" borderId="10" xfId="0" applyNumberFormat="1" applyFont="1" applyBorder="1" applyAlignment="1">
      <alignment horizont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16" fontId="21" fillId="0" borderId="10" xfId="0" applyNumberFormat="1" applyFont="1" applyBorder="1" applyAlignment="1">
      <alignment vertical="center" wrapText="1"/>
    </xf>
    <xf numFmtId="16" fontId="21" fillId="0" borderId="10" xfId="0" applyNumberFormat="1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top" wrapText="1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3" fontId="21" fillId="0" borderId="0" xfId="0" applyNumberFormat="1" applyFont="1"/>
    <xf numFmtId="3" fontId="24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3" fontId="24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3" fontId="24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3" fontId="24" fillId="18" borderId="10" xfId="0" applyNumberFormat="1" applyFont="1" applyFill="1" applyBorder="1" applyAlignment="1" applyProtection="1">
      <alignment horizontal="center" wrapText="1"/>
      <protection locked="0"/>
    </xf>
    <xf numFmtId="0" fontId="25" fillId="0" borderId="0" xfId="0" applyFont="1" applyAlignment="1">
      <alignment horizontal="center" vertical="center"/>
    </xf>
    <xf numFmtId="3" fontId="24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0" fontId="21" fillId="0" borderId="0" xfId="0" applyFont="1"/>
    <xf numFmtId="3" fontId="19" fillId="18" borderId="0" xfId="0" applyNumberFormat="1" applyFont="1" applyFill="1" applyBorder="1" applyAlignment="1" applyProtection="1">
      <alignment horizontal="right" wrapText="1"/>
      <protection locked="0"/>
    </xf>
    <xf numFmtId="0" fontId="21" fillId="19" borderId="0" xfId="0" applyFont="1" applyFill="1" applyAlignment="1">
      <alignment vertical="center" wrapText="1"/>
    </xf>
    <xf numFmtId="3" fontId="19" fillId="18" borderId="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/>
    <xf numFmtId="166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166" fontId="19" fillId="18" borderId="10" xfId="0" applyNumberFormat="1" applyFont="1" applyFill="1" applyBorder="1" applyAlignment="1" applyProtection="1">
      <alignment horizontal="center" wrapText="1"/>
      <protection locked="0"/>
    </xf>
    <xf numFmtId="3" fontId="26" fillId="20" borderId="13" xfId="0" applyNumberFormat="1" applyFont="1" applyFill="1" applyBorder="1" applyAlignment="1">
      <alignment horizontal="center" vertical="center" wrapText="1"/>
    </xf>
    <xf numFmtId="0" fontId="27" fillId="20" borderId="13" xfId="0" applyFont="1" applyFill="1" applyBorder="1" applyAlignment="1">
      <alignment horizontal="center" vertical="center" wrapText="1"/>
    </xf>
    <xf numFmtId="3" fontId="27" fillId="20" borderId="14" xfId="0" applyNumberFormat="1" applyFont="1" applyFill="1" applyBorder="1" applyAlignment="1">
      <alignment horizontal="center" vertical="center" wrapText="1"/>
    </xf>
    <xf numFmtId="3" fontId="27" fillId="20" borderId="0" xfId="0" applyNumberFormat="1" applyFont="1" applyFill="1" applyBorder="1" applyAlignment="1">
      <alignment horizontal="center" wrapText="1"/>
    </xf>
    <xf numFmtId="0" fontId="25" fillId="0" borderId="0" xfId="0" applyFont="1"/>
    <xf numFmtId="0" fontId="27" fillId="20" borderId="14" xfId="0" applyFont="1" applyFill="1" applyBorder="1" applyAlignment="1">
      <alignment horizontal="center" vertical="center" wrapText="1"/>
    </xf>
    <xf numFmtId="0" fontId="27" fillId="20" borderId="0" xfId="0" applyFont="1" applyFill="1" applyBorder="1" applyAlignment="1">
      <alignment horizontal="center" wrapText="1"/>
    </xf>
    <xf numFmtId="3" fontId="19" fillId="18" borderId="10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0" xfId="0" applyFont="1"/>
    <xf numFmtId="3" fontId="19" fillId="18" borderId="1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0" xfId="0" applyFont="1"/>
    <xf numFmtId="0" fontId="21" fillId="0" borderId="0" xfId="0" applyFont="1"/>
    <xf numFmtId="0" fontId="21" fillId="0" borderId="0" xfId="0" applyFont="1"/>
    <xf numFmtId="0" fontId="21" fillId="0" borderId="0" xfId="0" applyFont="1"/>
    <xf numFmtId="0" fontId="21" fillId="0" borderId="0" xfId="0" applyFont="1"/>
    <xf numFmtId="0" fontId="21" fillId="0" borderId="0" xfId="0" applyFont="1"/>
    <xf numFmtId="165" fontId="21" fillId="0" borderId="15" xfId="0" applyNumberFormat="1" applyFont="1" applyBorder="1" applyAlignment="1">
      <alignment horizontal="center" wrapText="1"/>
    </xf>
    <xf numFmtId="0" fontId="21" fillId="0" borderId="16" xfId="0" applyFont="1" applyBorder="1" applyAlignment="1">
      <alignment horizontal="center" vertical="top" wrapText="1"/>
    </xf>
    <xf numFmtId="0" fontId="28" fillId="21" borderId="10" xfId="0" applyFont="1" applyFill="1" applyBorder="1" applyAlignment="1">
      <alignment horizontal="center" vertical="center" wrapText="1"/>
    </xf>
    <xf numFmtId="0" fontId="28" fillId="21" borderId="11" xfId="0" applyFont="1" applyFill="1" applyBorder="1" applyAlignment="1">
      <alignment horizontal="center" wrapText="1"/>
    </xf>
    <xf numFmtId="0" fontId="29" fillId="21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0" fontId="28" fillId="21" borderId="11" xfId="0" applyFont="1" applyFill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T28"/>
  <sheetViews>
    <sheetView showGridLines="0" topLeftCell="A16" workbookViewId="0">
      <selection activeCell="R27" sqref="R27"/>
    </sheetView>
  </sheetViews>
  <sheetFormatPr defaultColWidth="9.140625" defaultRowHeight="12.75" x14ac:dyDescent="0.2"/>
  <cols>
    <col min="1" max="1" width="45" style="2" bestFit="1" customWidth="1"/>
    <col min="2" max="14" width="3.28515625" style="2" hidden="1" customWidth="1"/>
    <col min="15" max="15" width="6.42578125" style="2" bestFit="1" customWidth="1"/>
    <col min="16" max="20" width="16.7109375" style="2" customWidth="1"/>
    <col min="21" max="16384" width="9.140625" style="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  <c r="S20" s="4">
        <v>6</v>
      </c>
      <c r="T20" s="4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2">
        <f>КУ!P21+ЗУ!P21+ОУ!P21+СУ!P21+СВУ!P21+СЗУ!P21+ЦУ!P21+ЮВУ!P21+ЮЗУ!P21+ЮУ!P21+ПУ!P21+'Деп Тольятти'!P21+'г. Самара'!P21+'Деп Сам'!P21+'г. Тольятти '!P21</f>
        <v>153950</v>
      </c>
      <c r="Q21" s="30">
        <f>КУ!Q21+ЗУ!Q21+ОУ!Q21+СУ!Q21+СВУ!Q21+СЗУ!Q21+ЦУ!Q21+ЮВУ!Q21+ЮЗУ!Q21+ЮУ!Q21+ПУ!Q21+'Деп Тольятти'!Q21+'г. Самара'!Q21+'Деп Сам'!Q21+'г. Тольятти '!Q21</f>
        <v>151888</v>
      </c>
      <c r="R21" s="30">
        <f>КУ!R21+ЗУ!R21+ОУ!R21+СУ!R21+СВУ!R21+СЗУ!R21+ЦУ!R21+ЮВУ!R21+ЮЗУ!R21+ЮУ!R21+ПУ!R21+'Деп Тольятти'!R21+'г. Самара'!R21+'Деп Сам'!R21+'г. Тольятти '!R21</f>
        <v>82561</v>
      </c>
      <c r="S21" s="30">
        <f>КУ!S21+ЗУ!S21+ОУ!S21+СУ!S21+СВУ!S21+СЗУ!S21+ЦУ!S21+ЮВУ!S21+ЮЗУ!S21+ЮУ!S21+ПУ!S21+'Деп Тольятти'!S21+'г. Самара'!S21+'Деп Сам'!S21+'г. Тольятти '!S21</f>
        <v>26909</v>
      </c>
      <c r="T21" s="30">
        <f>КУ!T21+ЗУ!T21+ОУ!T21+СУ!T21+СВУ!T21+СЗУ!T21+ЦУ!T21+ЮВУ!T21+ЮЗУ!T21+ЮУ!T21+ПУ!T21+'Деп Тольятти'!T21+'г. Самара'!T21+'Деп Сам'!T21+'г. Тольятти '!T21</f>
        <v>44480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2">
        <f>КУ!P22+ЗУ!P22+ОУ!P22+СУ!P22+СВУ!P22+СЗУ!P22+ЦУ!P22+ЮВУ!P22+ЮЗУ!P22+ЮУ!P22+ПУ!P22+'Деп Тольятти'!P22+'г. Самара'!P22+'Деп Сам'!P22+'г. Тольятти '!P22</f>
        <v>157983</v>
      </c>
      <c r="Q22" s="30">
        <f>КУ!Q22+ЗУ!Q22+ОУ!Q22+СУ!Q22+СВУ!Q22+СЗУ!Q22+ЦУ!Q22+ЮВУ!Q22+ЮЗУ!Q22+ЮУ!Q22+ПУ!Q22+'Деп Тольятти'!Q22+'г. Самара'!Q22+'Деп Сам'!Q22+'г. Тольятти '!Q22</f>
        <v>40745</v>
      </c>
      <c r="R22" s="30">
        <f>КУ!R22+ЗУ!R22+ОУ!R22+СУ!R22+СВУ!R22+СЗУ!R22+ЦУ!R22+ЮВУ!R22+ЮЗУ!R22+ЮУ!R22+ПУ!R22+'Деп Тольятти'!R22+'г. Самара'!R22+'Деп Сам'!R22+'г. Тольятти '!R22</f>
        <v>65405</v>
      </c>
      <c r="S22" s="30">
        <f>КУ!S22+ЗУ!S22+ОУ!S22+СУ!S22+СВУ!S22+СЗУ!S22+ЦУ!S22+ЮВУ!S22+ЮЗУ!S22+ЮУ!S22+ПУ!S22+'Деп Тольятти'!S22+'г. Самара'!S22+'Деп Сам'!S22+'г. Тольятти '!S22</f>
        <v>63886</v>
      </c>
      <c r="T22" s="30">
        <f>КУ!T22+ЗУ!T22+ОУ!T22+СУ!T22+СВУ!T22+СЗУ!T22+ЦУ!T22+ЮВУ!T22+ЮЗУ!T22+ЮУ!T22+ПУ!T22+'Деп Тольятти'!T22+'г. Самара'!T22+'Деп Сам'!T22+'г. Тольятти '!T22</f>
        <v>28692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2">
        <f>КУ!P23+ЗУ!P23+ОУ!P23+СУ!P23+СВУ!P23+СЗУ!P23+ЦУ!P23+ЮВУ!P23+ЮЗУ!P23+ЮУ!P23+ПУ!P23+'Деп Тольятти'!P23+'г. Самара'!P23+'Деп Сам'!P23+'г. Тольятти '!P23</f>
        <v>20742</v>
      </c>
      <c r="Q23" s="30">
        <f>КУ!Q23+ЗУ!Q23+ОУ!Q23+СУ!Q23+СВУ!Q23+СЗУ!Q23+ЦУ!Q23+ЮВУ!Q23+ЮЗУ!Q23+ЮУ!Q23+ПУ!Q23+'Деп Тольятти'!Q23+'г. Самара'!Q23+'Деп Сам'!Q23+'г. Тольятти '!Q23</f>
        <v>2878</v>
      </c>
      <c r="R23" s="30">
        <f>КУ!R23+ЗУ!R23+ОУ!R23+СУ!R23+СВУ!R23+СЗУ!R23+ЦУ!R23+ЮВУ!R23+ЮЗУ!R23+ЮУ!R23+ПУ!R23+'Деп Тольятти'!R23+'г. Самара'!R23+'Деп Сам'!R23+'г. Тольятти '!R23</f>
        <v>8106</v>
      </c>
      <c r="S23" s="30">
        <f>КУ!S23+ЗУ!S23+ОУ!S23+СУ!S23+СВУ!S23+СЗУ!S23+ЦУ!S23+ЮВУ!S23+ЮЗУ!S23+ЮУ!S23+ПУ!S23+'Деп Тольятти'!S23+'г. Самара'!S23+'Деп Сам'!S23+'г. Тольятти '!S23</f>
        <v>9837</v>
      </c>
      <c r="T23" s="30">
        <f>КУ!T23+ЗУ!T23+ОУ!T23+СУ!T23+СВУ!T23+СЗУ!T23+ЦУ!T23+ЮВУ!T23+ЮЗУ!T23+ЮУ!T23+ПУ!T23+'Деп Тольятти'!T23+'г. Самара'!T23+'Деп Сам'!T23+'г. Тольятти '!T23</f>
        <v>2799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2">
        <f>КУ!P24+ЗУ!P24+ОУ!P24+СУ!P24+СВУ!P24+СЗУ!P24+ЦУ!P24+ЮВУ!P24+ЮЗУ!P24+ЮУ!P24+ПУ!P24+'Деп Тольятти'!P24+'г. Самара'!P24+'Деп Сам'!P24+'г. Тольятти '!P24</f>
        <v>332675</v>
      </c>
      <c r="Q24" s="30">
        <f>КУ!Q24+ЗУ!Q24+ОУ!Q24+СУ!Q24+СВУ!Q24+СЗУ!Q24+ЦУ!Q24+ЮВУ!Q24+ЮЗУ!Q24+ЮУ!Q24+ПУ!Q24+'Деп Тольятти'!Q24+'г. Самара'!Q24+'Деп Сам'!Q24+'г. Тольятти '!Q24</f>
        <v>195511</v>
      </c>
      <c r="R24" s="30">
        <f>КУ!R24+ЗУ!R24+ОУ!R24+СУ!R24+СВУ!R24+СЗУ!R24+ЦУ!R24+ЮВУ!R24+ЮЗУ!R24+ЮУ!R24+ПУ!R24+'Деп Тольятти'!R24+'г. Самара'!R24+'Деп Сам'!R24+'г. Тольятти '!R24</f>
        <v>156072</v>
      </c>
      <c r="S24" s="30">
        <f>КУ!S24+ЗУ!S24+ОУ!S24+СУ!S24+СВУ!S24+СЗУ!S24+ЦУ!S24+ЮВУ!S24+ЮЗУ!S24+ЮУ!S24+ПУ!S24+'Деп Тольятти'!S24+'г. Самара'!S24+'Деп Сам'!S24+'г. Тольятти '!S24</f>
        <v>100632</v>
      </c>
      <c r="T24" s="30">
        <f>КУ!T24+ЗУ!T24+ОУ!T24+СУ!T24+СВУ!T24+СЗУ!T24+ЦУ!T24+ЮВУ!T24+ЮЗУ!T24+ЮУ!T24+ПУ!T24+'Деп Тольятти'!T24+'г. Самара'!T24+'Деп Сам'!T24+'г. Тольятти '!T24</f>
        <v>75971</v>
      </c>
    </row>
    <row r="25" spans="1:20" ht="45" customHeight="1" x14ac:dyDescent="0.25">
      <c r="A25" s="6" t="s">
        <v>15</v>
      </c>
      <c r="O25" s="7">
        <v>5</v>
      </c>
      <c r="P25" s="30">
        <f>КУ!P25+ЗУ!P25+ОУ!P25+СУ!P25+СВУ!P25+СЗУ!P25+ЦУ!P25+ЮВУ!P25+ЮЗУ!P25+ЮУ!P25+ПУ!P25+'Деп Тольятти'!P25+'г. Самара'!P25+'Деп Сам'!P25+'г. Тольятти '!P25</f>
        <v>97169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КУ!P26+ЗУ!P26+ОУ!P26+СУ!P26+СВУ!P26+СЗУ!P26+ЦУ!P26+ЮВУ!P26+ЮЗУ!P26+ЮУ!P26+ПУ!P26+'Деп Тольятти'!P26+'г. Самара'!P26+'Деп Сам'!P26+'г. Тольятти '!P26</f>
        <v>10331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КУ!P27+ЗУ!P27+ОУ!P27+СУ!P27+СВУ!P27+СЗУ!P27+ЦУ!P27+ЮВУ!P27+ЮЗУ!P27+ЮУ!P27+ПУ!P27+'Деп Тольятти'!P27+'г. Самара'!P27+'Деп Сам'!P27+'г. Тольятти '!P27</f>
        <v>12142</v>
      </c>
    </row>
    <row r="28" spans="1:20" ht="24" customHeight="1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C00000"/>
    <pageSetUpPr fitToPage="1"/>
  </sheetPr>
  <dimension ref="A1:T28"/>
  <sheetViews>
    <sheetView showGridLines="0" topLeftCell="A16" workbookViewId="0">
      <selection activeCell="P27" sqref="P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2">
        <f>'г. Отрадный'!P21+'м.р.Кинель-Черкасский '!P21+'м.р. Богатовский'!P21</f>
        <v>4509</v>
      </c>
      <c r="Q21" s="30">
        <f>'г. Отрадный'!Q21+'м.р.Кинель-Черкасский '!Q21+'м.р. Богатовский'!Q21</f>
        <v>4509</v>
      </c>
      <c r="R21" s="30">
        <f>'г. Отрадный'!R21+'м.р.Кинель-Черкасский '!R21+'м.р. Богатовский'!R21</f>
        <v>3148</v>
      </c>
      <c r="S21" s="30">
        <f>'г. Отрадный'!S21+'м.р.Кинель-Черкасский '!S21+'м.р. Богатовский'!S21</f>
        <v>550</v>
      </c>
      <c r="T21" s="30">
        <f>'г. Отрадный'!T21+'м.р.Кинель-Черкасский '!T21+'м.р. Богатовский'!T21</f>
        <v>811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2">
        <f>'г. Отрадный'!P22+'м.р.Кинель-Черкасский '!P22+'м.р. Богатовский'!P22</f>
        <v>5373</v>
      </c>
      <c r="Q22" s="30">
        <f>'г. Отрадный'!Q22+'м.р.Кинель-Черкасский '!Q22+'м.р. Богатовский'!Q22</f>
        <v>1857</v>
      </c>
      <c r="R22" s="30">
        <f>'г. Отрадный'!R22+'м.р.Кинель-Черкасский '!R22+'м.р. Богатовский'!R22</f>
        <v>1782</v>
      </c>
      <c r="S22" s="30">
        <f>'г. Отрадный'!S22+'м.р.Кинель-Черкасский '!S22+'м.р. Богатовский'!S22</f>
        <v>2631</v>
      </c>
      <c r="T22" s="30">
        <f>'г. Отрадный'!T22+'м.р.Кинель-Черкасский '!T22+'м.р. Богатовский'!T22</f>
        <v>960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2">
        <f>'г. Отрадный'!P23+'м.р.Кинель-Черкасский '!P23+'м.р. Богатовский'!P23</f>
        <v>402</v>
      </c>
      <c r="Q23" s="30">
        <f>'г. Отрадный'!Q23+'м.р.Кинель-Черкасский '!Q23+'м.р. Богатовский'!Q23</f>
        <v>73</v>
      </c>
      <c r="R23" s="30">
        <f>'г. Отрадный'!R23+'м.р.Кинель-Черкасский '!R23+'м.р. Богатовский'!R23</f>
        <v>132</v>
      </c>
      <c r="S23" s="30">
        <f>'г. Отрадный'!S23+'м.р.Кинель-Черкасский '!S23+'м.р. Богатовский'!S23</f>
        <v>264</v>
      </c>
      <c r="T23" s="30">
        <f>'г. Отрадный'!T23+'м.р.Кинель-Черкасский '!T23+'м.р. Богатовский'!T23</f>
        <v>6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2">
        <f>'г. Отрадный'!P24+'м.р.Кинель-Черкасский '!P24+'м.р. Богатовский'!P24</f>
        <v>10284</v>
      </c>
      <c r="Q24" s="30">
        <f>'г. Отрадный'!Q24+'м.р.Кинель-Черкасский '!Q24+'м.р. Богатовский'!Q24</f>
        <v>6439</v>
      </c>
      <c r="R24" s="30">
        <f>'г. Отрадный'!R24+'м.р.Кинель-Черкасский '!R24+'м.р. Богатовский'!R24</f>
        <v>5062</v>
      </c>
      <c r="S24" s="30">
        <f>'г. Отрадный'!S24+'м.р.Кинель-Черкасский '!S24+'м.р. Богатовский'!S24</f>
        <v>3445</v>
      </c>
      <c r="T24" s="30">
        <f>'г. Отрадный'!T24+'м.р.Кинель-Черкасский '!T24+'м.р. Богатовский'!T24</f>
        <v>1777</v>
      </c>
    </row>
    <row r="25" spans="1:20" ht="45" customHeight="1" x14ac:dyDescent="0.25">
      <c r="A25" s="6" t="s">
        <v>15</v>
      </c>
      <c r="O25" s="7">
        <v>5</v>
      </c>
      <c r="P25" s="30">
        <f>'г. Отрадный'!P25+'м.р.Кинель-Черкасский '!P25+'м.р. Богатовский'!P25</f>
        <v>3523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'г. Отрадный'!P26+'м.р.Кинель-Черкасский '!P26+'м.р. Богатовский'!P26</f>
        <v>415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9">
        <f>'г. Отрадный'!P27+'м.р.Кинель-Черкасский '!P27+'м.р. Богатовский'!P27</f>
        <v>511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5">
    <pageSetUpPr fitToPage="1"/>
  </sheetPr>
  <dimension ref="A1:T28"/>
  <sheetViews>
    <sheetView showGridLines="0" topLeftCell="A16" workbookViewId="0">
      <selection activeCell="W38" sqref="W38:W39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45">
        <f t="shared" ref="P21:P24" si="0">R21+S21+T21</f>
        <v>2134</v>
      </c>
      <c r="Q21" s="46">
        <v>2134</v>
      </c>
      <c r="R21" s="46">
        <v>1405</v>
      </c>
      <c r="S21" s="46">
        <v>531</v>
      </c>
      <c r="T21" s="46">
        <v>198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45">
        <f t="shared" si="0"/>
        <v>2526</v>
      </c>
      <c r="Q22" s="46">
        <v>741</v>
      </c>
      <c r="R22" s="46">
        <v>959</v>
      </c>
      <c r="S22" s="46">
        <v>1263</v>
      </c>
      <c r="T22" s="46">
        <v>304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45">
        <f t="shared" si="0"/>
        <v>237</v>
      </c>
      <c r="Q23" s="46">
        <v>30</v>
      </c>
      <c r="R23" s="46">
        <v>82</v>
      </c>
      <c r="S23" s="46">
        <v>151</v>
      </c>
      <c r="T23" s="46">
        <v>4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45">
        <f t="shared" si="0"/>
        <v>4897</v>
      </c>
      <c r="Q24" s="46">
        <v>2905</v>
      </c>
      <c r="R24" s="46">
        <v>2446</v>
      </c>
      <c r="S24" s="46">
        <v>1945</v>
      </c>
      <c r="T24" s="46">
        <v>506</v>
      </c>
    </row>
    <row r="25" spans="1:20" ht="45" customHeight="1" x14ac:dyDescent="0.2">
      <c r="A25" s="6" t="s">
        <v>15</v>
      </c>
      <c r="O25" s="7">
        <v>5</v>
      </c>
      <c r="P25" s="50">
        <v>1097</v>
      </c>
      <c r="Q25" s="33"/>
      <c r="R25" s="33"/>
      <c r="S25" s="33"/>
      <c r="T25" s="33"/>
    </row>
    <row r="26" spans="1:20" ht="15.75" x14ac:dyDescent="0.2">
      <c r="A26" s="11" t="s">
        <v>9</v>
      </c>
      <c r="O26" s="7">
        <v>6</v>
      </c>
      <c r="P26" s="50">
        <v>25</v>
      </c>
      <c r="Q26" s="33"/>
      <c r="R26" s="33"/>
      <c r="S26" s="33"/>
      <c r="T26" s="33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51">
        <v>193</v>
      </c>
      <c r="Q27" s="49"/>
      <c r="R27" s="49"/>
      <c r="S27" s="49"/>
      <c r="T27" s="49"/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T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4">
    <pageSetUpPr fitToPage="1"/>
  </sheetPr>
  <dimension ref="A1:T28"/>
  <sheetViews>
    <sheetView showGridLines="0" topLeftCell="A16" workbookViewId="0">
      <selection activeCell="P21" sqref="P21:T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45">
        <f t="shared" ref="P21:P24" si="0">R21+S21+T21</f>
        <v>1850</v>
      </c>
      <c r="Q21" s="46">
        <v>1850</v>
      </c>
      <c r="R21" s="46">
        <v>1302</v>
      </c>
      <c r="S21" s="46">
        <v>19</v>
      </c>
      <c r="T21" s="46">
        <v>529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45">
        <f t="shared" si="0"/>
        <v>2397</v>
      </c>
      <c r="Q22" s="46">
        <v>896</v>
      </c>
      <c r="R22" s="46">
        <v>686</v>
      </c>
      <c r="S22" s="46">
        <v>1137</v>
      </c>
      <c r="T22" s="46">
        <v>574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45">
        <f t="shared" si="0"/>
        <v>139</v>
      </c>
      <c r="Q23" s="46">
        <v>37</v>
      </c>
      <c r="R23" s="46">
        <v>34</v>
      </c>
      <c r="S23" s="46">
        <v>105</v>
      </c>
      <c r="T23" s="46">
        <v>0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45">
        <f t="shared" si="0"/>
        <v>4386</v>
      </c>
      <c r="Q24" s="46">
        <v>2783</v>
      </c>
      <c r="R24" s="46">
        <v>2022</v>
      </c>
      <c r="S24" s="46">
        <v>1261</v>
      </c>
      <c r="T24" s="46">
        <v>1103</v>
      </c>
    </row>
    <row r="25" spans="1:20" ht="45" customHeight="1" x14ac:dyDescent="0.2">
      <c r="A25" s="6" t="s">
        <v>15</v>
      </c>
      <c r="O25" s="7">
        <v>5</v>
      </c>
      <c r="P25" s="50">
        <v>1714</v>
      </c>
      <c r="Q25" s="33"/>
      <c r="R25" s="33"/>
      <c r="S25" s="33"/>
      <c r="T25" s="33"/>
    </row>
    <row r="26" spans="1:20" ht="15.75" x14ac:dyDescent="0.2">
      <c r="A26" s="11" t="s">
        <v>9</v>
      </c>
      <c r="O26" s="7">
        <v>6</v>
      </c>
      <c r="P26" s="50">
        <v>254</v>
      </c>
      <c r="Q26" s="33"/>
      <c r="R26" s="33"/>
      <c r="S26" s="33"/>
      <c r="T26" s="33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51">
        <v>269</v>
      </c>
      <c r="Q27" s="49"/>
      <c r="R27" s="49"/>
      <c r="S27" s="49"/>
      <c r="T27" s="49"/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T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3">
    <pageSetUpPr fitToPage="1"/>
  </sheetPr>
  <dimension ref="A1:T28"/>
  <sheetViews>
    <sheetView showGridLines="0" topLeftCell="A16" workbookViewId="0">
      <selection activeCell="P21" sqref="P21:T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45">
        <f t="shared" ref="P21:P24" si="0">R21+S21+T21</f>
        <v>525</v>
      </c>
      <c r="Q21" s="46">
        <v>525</v>
      </c>
      <c r="R21" s="46">
        <v>441</v>
      </c>
      <c r="S21" s="46">
        <v>0</v>
      </c>
      <c r="T21" s="46">
        <v>84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45">
        <f t="shared" si="0"/>
        <v>450</v>
      </c>
      <c r="Q22" s="46">
        <v>220</v>
      </c>
      <c r="R22" s="46">
        <v>137</v>
      </c>
      <c r="S22" s="46">
        <v>231</v>
      </c>
      <c r="T22" s="46">
        <v>82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45">
        <f t="shared" si="0"/>
        <v>26</v>
      </c>
      <c r="Q23" s="46">
        <v>6</v>
      </c>
      <c r="R23" s="46">
        <v>16</v>
      </c>
      <c r="S23" s="46">
        <v>8</v>
      </c>
      <c r="T23" s="46">
        <v>2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45">
        <f t="shared" si="0"/>
        <v>1001</v>
      </c>
      <c r="Q24" s="46">
        <v>751</v>
      </c>
      <c r="R24" s="46">
        <v>594</v>
      </c>
      <c r="S24" s="46">
        <v>239</v>
      </c>
      <c r="T24" s="46">
        <v>168</v>
      </c>
    </row>
    <row r="25" spans="1:20" ht="45" customHeight="1" x14ac:dyDescent="0.2">
      <c r="A25" s="6" t="s">
        <v>15</v>
      </c>
      <c r="O25" s="7">
        <v>5</v>
      </c>
      <c r="P25" s="47">
        <v>712</v>
      </c>
      <c r="Q25" s="33"/>
      <c r="R25" s="33"/>
      <c r="S25" s="33"/>
      <c r="T25" s="33"/>
    </row>
    <row r="26" spans="1:20" ht="15.75" x14ac:dyDescent="0.2">
      <c r="A26" s="11" t="s">
        <v>9</v>
      </c>
      <c r="O26" s="7">
        <v>6</v>
      </c>
      <c r="P26" s="47">
        <v>136</v>
      </c>
      <c r="Q26" s="33"/>
      <c r="R26" s="33"/>
      <c r="S26" s="33"/>
      <c r="T26" s="33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8">
        <v>49</v>
      </c>
      <c r="Q27" s="49"/>
      <c r="R27" s="49"/>
      <c r="S27" s="49"/>
      <c r="T27" s="49"/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T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2">
    <tabColor rgb="FFC00000"/>
    <pageSetUpPr fitToPage="1"/>
  </sheetPr>
  <dimension ref="A1:T28"/>
  <sheetViews>
    <sheetView showGridLines="0" topLeftCell="A16" workbookViewId="0">
      <selection activeCell="Y27" sqref="Y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2">
        <f>'м.р. Сергиевский'!P21+'м.р. Челно-Вершинский'!P21+'м.р. Шенталинский'!P21</f>
        <v>2570</v>
      </c>
      <c r="Q21" s="30">
        <f>'м.р. Сергиевский'!Q21+'м.р. Челно-Вершинский'!Q21+'м.р. Шенталинский'!Q21</f>
        <v>2570</v>
      </c>
      <c r="R21" s="30">
        <f>'м.р. Сергиевский'!R21+'м.р. Челно-Вершинский'!R21+'м.р. Шенталинский'!R21</f>
        <v>1980</v>
      </c>
      <c r="S21" s="30">
        <f>'м.р. Сергиевский'!S21+'м.р. Челно-Вершинский'!S21+'м.р. Шенталинский'!S21</f>
        <v>95</v>
      </c>
      <c r="T21" s="30">
        <f>'м.р. Сергиевский'!T21+'м.р. Челно-Вершинский'!T21+'м.р. Шенталинский'!T21</f>
        <v>495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2">
        <f>'м.р. Сергиевский'!P22+'м.р. Челно-Вершинский'!P22+'м.р. Шенталинский'!P22</f>
        <v>3438</v>
      </c>
      <c r="Q22" s="30">
        <f>'м.р. Сергиевский'!Q22+'м.р. Челно-Вершинский'!Q22+'м.р. Шенталинский'!Q22</f>
        <v>1441</v>
      </c>
      <c r="R22" s="30">
        <f>'м.р. Сергиевский'!R22+'м.р. Челно-Вершинский'!R22+'м.р. Шенталинский'!R22</f>
        <v>1838</v>
      </c>
      <c r="S22" s="30">
        <f>'м.р. Сергиевский'!S22+'м.р. Челно-Вершинский'!S22+'м.р. Шенталинский'!S22</f>
        <v>981</v>
      </c>
      <c r="T22" s="30">
        <f>'м.р. Сергиевский'!T22+'м.р. Челно-Вершинский'!T22+'м.р. Шенталинский'!T22</f>
        <v>619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2">
        <f>'м.р. Сергиевский'!P23+'м.р. Челно-Вершинский'!P23+'м.р. Шенталинский'!P23</f>
        <v>379</v>
      </c>
      <c r="Q23" s="30">
        <f>'м.р. Сергиевский'!Q23+'м.р. Челно-Вершинский'!Q23+'м.р. Шенталинский'!Q23</f>
        <v>77</v>
      </c>
      <c r="R23" s="30">
        <f>'м.р. Сергиевский'!R23+'м.р. Челно-Вершинский'!R23+'м.р. Шенталинский'!R23</f>
        <v>195</v>
      </c>
      <c r="S23" s="30">
        <f>'м.р. Сергиевский'!S23+'м.р. Челно-Вершинский'!S23+'м.р. Шенталинский'!S23</f>
        <v>166</v>
      </c>
      <c r="T23" s="30">
        <f>'м.р. Сергиевский'!T23+'м.р. Челно-Вершинский'!T23+'м.р. Шенталинский'!T23</f>
        <v>18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2">
        <f>'м.р. Сергиевский'!P24+'м.р. Челно-Вершинский'!P24+'м.р. Шенталинский'!P24</f>
        <v>6387</v>
      </c>
      <c r="Q24" s="30">
        <f>'м.р. Сергиевский'!Q24+'м.р. Челно-Вершинский'!Q24+'м.р. Шенталинский'!Q24</f>
        <v>4088</v>
      </c>
      <c r="R24" s="30">
        <f>'м.р. Сергиевский'!R24+'м.р. Челно-Вершинский'!R24+'м.р. Шенталинский'!R24</f>
        <v>4013</v>
      </c>
      <c r="S24" s="30">
        <f>'м.р. Сергиевский'!S24+'м.р. Челно-Вершинский'!S24+'м.р. Шенталинский'!S24</f>
        <v>1242</v>
      </c>
      <c r="T24" s="30">
        <f>'м.р. Сергиевский'!T24+'м.р. Челно-Вершинский'!T24+'м.р. Шенталинский'!T24</f>
        <v>1132</v>
      </c>
    </row>
    <row r="25" spans="1:20" ht="45" customHeight="1" x14ac:dyDescent="0.25">
      <c r="A25" s="6" t="s">
        <v>15</v>
      </c>
      <c r="O25" s="7">
        <v>5</v>
      </c>
      <c r="P25" s="30">
        <f>'м.р. Сергиевский'!P25+'м.р. Челно-Вершинский'!P25+'м.р. Шенталинский'!P25</f>
        <v>3289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'м.р. Сергиевский'!P26+'м.р. Челно-Вершинский'!P26+'м.р. Шенталинский'!P26</f>
        <v>119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'м.р. Сергиевский'!P27+'м.р. Челно-Вершинский'!P27+'м.р. Шенталинский'!P27</f>
        <v>334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1">
    <pageSetUpPr fitToPage="1"/>
  </sheetPr>
  <dimension ref="A1:T28"/>
  <sheetViews>
    <sheetView showGridLines="0" topLeftCell="A16" workbookViewId="0">
      <selection activeCell="V26" sqref="V26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1781</v>
      </c>
      <c r="Q21" s="35">
        <v>1781</v>
      </c>
      <c r="R21" s="35">
        <v>1379</v>
      </c>
      <c r="S21" s="35">
        <v>87</v>
      </c>
      <c r="T21" s="35">
        <v>315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2311</v>
      </c>
      <c r="Q22" s="35">
        <v>851</v>
      </c>
      <c r="R22" s="35">
        <v>1338</v>
      </c>
      <c r="S22" s="35">
        <v>576</v>
      </c>
      <c r="T22" s="35">
        <v>397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 t="shared" si="0"/>
        <v>195</v>
      </c>
      <c r="Q23" s="35">
        <v>37</v>
      </c>
      <c r="R23" s="35">
        <v>128</v>
      </c>
      <c r="S23" s="35">
        <v>62</v>
      </c>
      <c r="T23" s="35">
        <v>5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4287</v>
      </c>
      <c r="Q24" s="35">
        <v>2669</v>
      </c>
      <c r="R24" s="35">
        <v>2845</v>
      </c>
      <c r="S24" s="35">
        <v>725</v>
      </c>
      <c r="T24" s="35">
        <v>717</v>
      </c>
    </row>
    <row r="25" spans="1:20" ht="45" customHeight="1" x14ac:dyDescent="0.2">
      <c r="A25" s="6" t="s">
        <v>15</v>
      </c>
      <c r="O25" s="7">
        <v>5</v>
      </c>
      <c r="P25" s="36">
        <v>1714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24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218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0">
    <pageSetUpPr fitToPage="1"/>
  </sheetPr>
  <dimension ref="A1:T28"/>
  <sheetViews>
    <sheetView showGridLines="0" topLeftCell="A16" workbookViewId="0">
      <selection activeCell="Y27" sqref="Y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390</v>
      </c>
      <c r="Q21" s="35">
        <v>390</v>
      </c>
      <c r="R21" s="35">
        <v>332</v>
      </c>
      <c r="S21" s="35">
        <v>0</v>
      </c>
      <c r="T21" s="35">
        <v>58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577</v>
      </c>
      <c r="Q22" s="35">
        <v>234</v>
      </c>
      <c r="R22" s="35">
        <v>240</v>
      </c>
      <c r="S22" s="35">
        <v>246</v>
      </c>
      <c r="T22" s="35">
        <v>91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 t="shared" si="0"/>
        <v>104</v>
      </c>
      <c r="Q23" s="35">
        <v>13</v>
      </c>
      <c r="R23" s="35">
        <v>32</v>
      </c>
      <c r="S23" s="35">
        <v>71</v>
      </c>
      <c r="T23" s="35">
        <v>1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1071</v>
      </c>
      <c r="Q24" s="35">
        <v>637</v>
      </c>
      <c r="R24" s="35">
        <v>604</v>
      </c>
      <c r="S24" s="35">
        <v>317</v>
      </c>
      <c r="T24" s="35">
        <v>150</v>
      </c>
    </row>
    <row r="25" spans="1:20" ht="45" customHeight="1" x14ac:dyDescent="0.2">
      <c r="A25" s="6" t="s">
        <v>15</v>
      </c>
      <c r="O25" s="7">
        <v>5</v>
      </c>
      <c r="P25" s="36">
        <v>732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/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58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9">
    <pageSetUpPr fitToPage="1"/>
  </sheetPr>
  <dimension ref="A1:T28"/>
  <sheetViews>
    <sheetView showGridLines="0" topLeftCell="A16" workbookViewId="0">
      <selection activeCell="P25" sqref="P25:P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399</v>
      </c>
      <c r="Q21" s="35">
        <v>399</v>
      </c>
      <c r="R21" s="35">
        <v>269</v>
      </c>
      <c r="S21" s="35">
        <v>8</v>
      </c>
      <c r="T21" s="35">
        <v>122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 t="shared" ref="P22:P24" si="0">R22+S22+T22</f>
        <v>550</v>
      </c>
      <c r="Q22" s="35">
        <v>356</v>
      </c>
      <c r="R22" s="35">
        <v>260</v>
      </c>
      <c r="S22" s="35">
        <v>159</v>
      </c>
      <c r="T22" s="35">
        <v>131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 t="shared" si="0"/>
        <v>80</v>
      </c>
      <c r="Q23" s="35">
        <v>27</v>
      </c>
      <c r="R23" s="35">
        <v>35</v>
      </c>
      <c r="S23" s="35">
        <v>33</v>
      </c>
      <c r="T23" s="35">
        <v>12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 t="shared" si="0"/>
        <v>1029</v>
      </c>
      <c r="Q24" s="35">
        <v>782</v>
      </c>
      <c r="R24" s="35">
        <v>564</v>
      </c>
      <c r="S24" s="35">
        <v>200</v>
      </c>
      <c r="T24" s="35">
        <v>265</v>
      </c>
    </row>
    <row r="25" spans="1:20" ht="45" customHeight="1" x14ac:dyDescent="0.2">
      <c r="A25" s="6" t="s">
        <v>15</v>
      </c>
      <c r="O25" s="7">
        <v>5</v>
      </c>
      <c r="P25" s="36">
        <v>843</v>
      </c>
      <c r="Q25" s="31"/>
      <c r="R25" s="31"/>
      <c r="S25" s="31"/>
      <c r="T25" s="31"/>
    </row>
    <row r="26" spans="1:20" ht="15.75" x14ac:dyDescent="0.2">
      <c r="A26" s="11" t="s">
        <v>9</v>
      </c>
      <c r="O26" s="7">
        <v>6</v>
      </c>
      <c r="P26" s="36">
        <v>95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58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8">
    <tabColor rgb="FFC00000"/>
    <pageSetUpPr fitToPage="1"/>
  </sheetPr>
  <dimension ref="A1:T28"/>
  <sheetViews>
    <sheetView showGridLines="0" topLeftCell="A16" workbookViewId="0">
      <selection activeCell="Z27" sqref="Z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2">
        <f>'м.р. Исаклинский'!P21+'м.р. Камышлинский'!P21+'м.р. Клявлинский'!P21+'м.р. Похвистневский'!P21+'г. Похвистнево'!P21</f>
        <v>3146</v>
      </c>
      <c r="Q21" s="30">
        <f>'м.р. Исаклинский'!Q21+'м.р. Камышлинский'!Q21+'м.р. Клявлинский'!Q21+'м.р. Похвистневский'!Q21+'г. Похвистнево'!Q21</f>
        <v>3146</v>
      </c>
      <c r="R21" s="30">
        <f>'м.р. Исаклинский'!R21+'м.р. Камышлинский'!R21+'м.р. Клявлинский'!R21+'м.р. Похвистневский'!R21+'г. Похвистнево'!R21</f>
        <v>2189</v>
      </c>
      <c r="S21" s="30">
        <f>'м.р. Исаклинский'!S21+'м.р. Камышлинский'!S21+'м.р. Клявлинский'!S21+'м.р. Похвистневский'!S21+'г. Похвистнево'!S21</f>
        <v>253</v>
      </c>
      <c r="T21" s="30">
        <f>'м.р. Исаклинский'!T21+'м.р. Камышлинский'!T21+'м.р. Клявлинский'!T21+'м.р. Похвистневский'!T21+'г. Похвистнево'!T21</f>
        <v>704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2">
        <f>'м.р. Исаклинский'!P22+'м.р. Камышлинский'!P22+'м.р. Клявлинский'!P22+'м.р. Похвистневский'!P22+'г. Похвистнево'!P22</f>
        <v>4097</v>
      </c>
      <c r="Q22" s="30">
        <f>'м.р. Исаклинский'!Q22+'м.р. Камышлинский'!Q22+'м.р. Клявлинский'!Q22+'м.р. Похвистневский'!Q22+'г. Похвистнево'!Q22</f>
        <v>1426</v>
      </c>
      <c r="R22" s="30">
        <f>'м.р. Исаклинский'!R22+'м.р. Камышлинский'!R22+'м.р. Клявлинский'!R22+'м.р. Похвистневский'!R22+'г. Похвистнево'!R22</f>
        <v>2608</v>
      </c>
      <c r="S22" s="30">
        <f>'м.р. Исаклинский'!S22+'м.р. Камышлинский'!S22+'м.р. Клявлинский'!S22+'м.р. Похвистневский'!S22+'г. Похвистнево'!S22</f>
        <v>669</v>
      </c>
      <c r="T22" s="30">
        <f>'м.р. Исаклинский'!T22+'м.р. Камышлинский'!T22+'м.р. Клявлинский'!T22+'м.р. Похвистневский'!T22+'г. Похвистнево'!T22</f>
        <v>820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2">
        <f>'м.р. Исаклинский'!P23+'м.р. Камышлинский'!P23+'м.р. Клявлинский'!P23+'м.р. Похвистневский'!P23+'г. Похвистнево'!P23</f>
        <v>584</v>
      </c>
      <c r="Q23" s="30">
        <f>'м.р. Исаклинский'!Q23+'м.р. Камышлинский'!Q23+'м.р. Клявлинский'!Q23+'м.р. Похвистневский'!Q23+'г. Похвистнево'!Q23</f>
        <v>124</v>
      </c>
      <c r="R23" s="30">
        <f>'м.р. Исаклинский'!R23+'м.р. Камышлинский'!R23+'м.р. Клявлинский'!R23+'м.р. Похвистневский'!R23+'г. Похвистнево'!R23</f>
        <v>403</v>
      </c>
      <c r="S23" s="30">
        <f>'м.р. Исаклинский'!S23+'м.р. Камышлинский'!S23+'м.р. Клявлинский'!S23+'м.р. Похвистневский'!S23+'г. Похвистнево'!S23</f>
        <v>129</v>
      </c>
      <c r="T23" s="30">
        <f>'м.р. Исаклинский'!T23+'м.р. Камышлинский'!T23+'м.р. Клявлинский'!T23+'м.р. Похвистневский'!T23+'г. Похвистнево'!T23</f>
        <v>52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2">
        <f>'м.р. Исаклинский'!P24+'м.р. Камышлинский'!P24+'м.р. Клявлинский'!P24+'м.р. Похвистневский'!P24+'г. Похвистнево'!P24</f>
        <v>7827</v>
      </c>
      <c r="Q24" s="30">
        <f>'м.р. Исаклинский'!Q24+'м.р. Камышлинский'!Q24+'м.р. Клявлинский'!Q24+'м.р. Похвистневский'!Q24+'г. Похвистнево'!Q24</f>
        <v>4696</v>
      </c>
      <c r="R24" s="30">
        <f>'м.р. Исаклинский'!R24+'м.р. Камышлинский'!R24+'м.р. Клявлинский'!R24+'м.р. Похвистневский'!R24+'г. Похвистнево'!R24</f>
        <v>5200</v>
      </c>
      <c r="S24" s="30">
        <f>'м.р. Исаклинский'!S24+'м.р. Камышлинский'!S24+'м.р. Клявлинский'!S24+'м.р. Похвистневский'!S24+'г. Похвистнево'!S24</f>
        <v>1051</v>
      </c>
      <c r="T24" s="30">
        <f>'м.р. Исаклинский'!T24+'м.р. Камышлинский'!T24+'м.р. Клявлинский'!T24+'м.р. Похвистневский'!T24+'г. Похвистнево'!T24</f>
        <v>1576</v>
      </c>
    </row>
    <row r="25" spans="1:20" ht="45" customHeight="1" x14ac:dyDescent="0.25">
      <c r="A25" s="6" t="s">
        <v>15</v>
      </c>
      <c r="O25" s="7">
        <v>5</v>
      </c>
      <c r="P25" s="30">
        <f>'м.р. Исаклинский'!P25+'м.р. Камышлинский'!P25+'м.р. Клявлинский'!P25+'м.р. Похвистневский'!P25+'г. Похвистнево'!P25</f>
        <v>4264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'м.р. Исаклинский'!P26+'м.р. Камышлинский'!P26+'м.р. Клявлинский'!P26+'м.р. Похвистневский'!P26+'г. Похвистнево'!P26</f>
        <v>700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'м.р. Исаклинский'!P27+'м.р. Камышлинский'!P27+'м.р. Клявлинский'!P27+'м.р. Похвистневский'!P27+'г. Похвистнево'!P27</f>
        <v>558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7">
    <pageSetUpPr fitToPage="1"/>
  </sheetPr>
  <dimension ref="A1:T28"/>
  <sheetViews>
    <sheetView showGridLines="0" topLeftCell="A16" workbookViewId="0">
      <selection activeCell="P25" sqref="P25:P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376</v>
      </c>
      <c r="Q21" s="35">
        <v>376</v>
      </c>
      <c r="R21" s="35">
        <v>270</v>
      </c>
      <c r="S21" s="35">
        <v>7</v>
      </c>
      <c r="T21" s="35">
        <v>99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 t="shared" ref="P22:P24" si="0">R22+S22+T22</f>
        <v>604</v>
      </c>
      <c r="Q22" s="35">
        <v>240</v>
      </c>
      <c r="R22" s="35">
        <v>209</v>
      </c>
      <c r="S22" s="35">
        <v>161</v>
      </c>
      <c r="T22" s="35">
        <v>234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 t="shared" si="0"/>
        <v>85</v>
      </c>
      <c r="Q23" s="35">
        <v>24</v>
      </c>
      <c r="R23" s="35">
        <v>30</v>
      </c>
      <c r="S23" s="35">
        <v>30</v>
      </c>
      <c r="T23" s="35">
        <v>25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 t="shared" si="0"/>
        <v>1065</v>
      </c>
      <c r="Q24" s="35">
        <v>640</v>
      </c>
      <c r="R24" s="35">
        <v>509</v>
      </c>
      <c r="S24" s="35">
        <v>198</v>
      </c>
      <c r="T24" s="35">
        <v>358</v>
      </c>
    </row>
    <row r="25" spans="1:20" ht="45" customHeight="1" x14ac:dyDescent="0.2">
      <c r="A25" s="6" t="s">
        <v>15</v>
      </c>
      <c r="O25" s="7">
        <v>5</v>
      </c>
      <c r="P25" s="36">
        <v>657</v>
      </c>
      <c r="Q25" s="29"/>
      <c r="R25" s="29"/>
      <c r="S25" s="29"/>
      <c r="T25" s="29"/>
    </row>
    <row r="26" spans="1:20" ht="15.75" x14ac:dyDescent="0.2">
      <c r="A26" s="11" t="s">
        <v>9</v>
      </c>
      <c r="O26" s="7">
        <v>6</v>
      </c>
      <c r="P26" s="36">
        <v>140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77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C00000"/>
    <pageSetUpPr fitToPage="1"/>
  </sheetPr>
  <dimension ref="A1:T28"/>
  <sheetViews>
    <sheetView showGridLines="0" topLeftCell="A16" workbookViewId="0">
      <selection activeCell="P21" sqref="P21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0">
        <f>'г.о. Кинель'!P21+'м.р. Кинельский'!P21</f>
        <v>4679</v>
      </c>
      <c r="Q21" s="30">
        <f>'г.о. Кинель'!Q21+'м.р. Кинельский'!Q21</f>
        <v>4679</v>
      </c>
      <c r="R21" s="30">
        <f>'г.о. Кинель'!R21+'м.р. Кинельский'!R21</f>
        <v>3084</v>
      </c>
      <c r="S21" s="30">
        <f>'г.о. Кинель'!S21+'м.р. Кинельский'!S21</f>
        <v>728</v>
      </c>
      <c r="T21" s="30">
        <f>'г.о. Кинель'!T21+'м.р. Кинельский'!T21</f>
        <v>867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0">
        <f>'г.о. Кинель'!P22+'м.р. Кинельский'!P22</f>
        <v>4590</v>
      </c>
      <c r="Q22" s="30">
        <f>'г.о. Кинель'!Q22+'м.р. Кинельский'!Q22</f>
        <v>1656</v>
      </c>
      <c r="R22" s="30">
        <f>'г.о. Кинель'!R22+'м.р. Кинельский'!R22</f>
        <v>2012</v>
      </c>
      <c r="S22" s="30">
        <f>'г.о. Кинель'!S22+'м.р. Кинельский'!S22</f>
        <v>1633</v>
      </c>
      <c r="T22" s="30">
        <f>'г.о. Кинель'!T22+'м.р. Кинельский'!T22</f>
        <v>945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0">
        <f>'г.о. Кинель'!P23+'м.р. Кинельский'!P23</f>
        <v>485</v>
      </c>
      <c r="Q23" s="30">
        <f>'г.о. Кинель'!Q23+'м.р. Кинельский'!Q23</f>
        <v>96</v>
      </c>
      <c r="R23" s="30">
        <f>'г.о. Кинель'!R23+'м.р. Кинельский'!R23</f>
        <v>227</v>
      </c>
      <c r="S23" s="30">
        <f>'г.о. Кинель'!S23+'м.р. Кинельский'!S23</f>
        <v>186</v>
      </c>
      <c r="T23" s="30">
        <f>'г.о. Кинель'!T23+'м.р. Кинельский'!T23</f>
        <v>72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0">
        <f>'г.о. Кинель'!P24+'м.р. Кинельский'!P24</f>
        <v>9754</v>
      </c>
      <c r="Q24" s="30">
        <f>'г.о. Кинель'!Q24+'м.р. Кинельский'!Q24</f>
        <v>6431</v>
      </c>
      <c r="R24" s="30">
        <f>'г.о. Кинель'!R24+'м.р. Кинельский'!R24</f>
        <v>5323</v>
      </c>
      <c r="S24" s="30">
        <f>'г.о. Кинель'!S24+'м.р. Кинельский'!S24</f>
        <v>2547</v>
      </c>
      <c r="T24" s="30">
        <f>'г.о. Кинель'!T24+'м.р. Кинельский'!T24</f>
        <v>1884</v>
      </c>
    </row>
    <row r="25" spans="1:20" ht="45" customHeight="1" x14ac:dyDescent="0.25">
      <c r="A25" s="6" t="s">
        <v>15</v>
      </c>
      <c r="O25" s="7">
        <v>5</v>
      </c>
      <c r="P25" s="30">
        <f>'г.о. Кинель'!P25+'м.р. Кинельский'!P25</f>
        <v>3121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'г.о. Кинель'!P26+'м.р. Кинельский'!P26</f>
        <v>256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'г.о. Кинель'!P27+'м.р. Кинельский'!P27</f>
        <v>796</v>
      </c>
      <c r="Q27" s="31"/>
      <c r="R27" s="31"/>
      <c r="S27" s="31"/>
      <c r="T27" s="31"/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6">
    <pageSetUpPr fitToPage="1"/>
  </sheetPr>
  <dimension ref="A1:T28"/>
  <sheetViews>
    <sheetView showGridLines="0" topLeftCell="A16" workbookViewId="0">
      <selection activeCell="Z28" sqref="Z28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325</v>
      </c>
      <c r="Q21" s="35">
        <v>325</v>
      </c>
      <c r="R21" s="35">
        <v>276</v>
      </c>
      <c r="S21" s="35">
        <v>0</v>
      </c>
      <c r="T21" s="35">
        <v>49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486</v>
      </c>
      <c r="Q22" s="35">
        <v>219</v>
      </c>
      <c r="R22" s="35">
        <v>337</v>
      </c>
      <c r="S22" s="35">
        <v>23</v>
      </c>
      <c r="T22" s="35">
        <v>126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 t="shared" si="0"/>
        <v>51</v>
      </c>
      <c r="Q23" s="35">
        <v>13</v>
      </c>
      <c r="R23" s="35">
        <v>47</v>
      </c>
      <c r="S23" s="35">
        <v>3</v>
      </c>
      <c r="T23" s="35">
        <v>1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862</v>
      </c>
      <c r="Q24" s="35">
        <v>557</v>
      </c>
      <c r="R24" s="35">
        <v>660</v>
      </c>
      <c r="S24" s="35">
        <v>26</v>
      </c>
      <c r="T24" s="35">
        <v>176</v>
      </c>
    </row>
    <row r="25" spans="1:20" ht="45" customHeight="1" x14ac:dyDescent="0.2">
      <c r="A25" s="6" t="s">
        <v>15</v>
      </c>
      <c r="O25" s="7">
        <v>5</v>
      </c>
      <c r="P25" s="36">
        <v>543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0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36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5">
    <pageSetUpPr fitToPage="1"/>
  </sheetPr>
  <dimension ref="A1:T28"/>
  <sheetViews>
    <sheetView showGridLines="0" topLeftCell="A16" workbookViewId="0">
      <selection activeCell="X29" sqref="X29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358</v>
      </c>
      <c r="Q21" s="35">
        <v>358</v>
      </c>
      <c r="R21" s="35">
        <v>317</v>
      </c>
      <c r="S21" s="35"/>
      <c r="T21" s="35">
        <v>41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 t="shared" ref="P22:P24" si="0">R22+S22+T22</f>
        <v>541</v>
      </c>
      <c r="Q22" s="35">
        <v>180</v>
      </c>
      <c r="R22" s="35">
        <v>482</v>
      </c>
      <c r="S22" s="35"/>
      <c r="T22" s="35">
        <v>59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 t="shared" si="0"/>
        <v>79</v>
      </c>
      <c r="Q23" s="35">
        <v>20</v>
      </c>
      <c r="R23" s="35">
        <v>79</v>
      </c>
      <c r="S23" s="35"/>
      <c r="T23" s="35">
        <v>0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 t="shared" si="0"/>
        <v>978</v>
      </c>
      <c r="Q24" s="35">
        <v>558</v>
      </c>
      <c r="R24" s="35">
        <v>878</v>
      </c>
      <c r="S24" s="35"/>
      <c r="T24" s="35">
        <v>100</v>
      </c>
    </row>
    <row r="25" spans="1:20" ht="45" customHeight="1" x14ac:dyDescent="0.2">
      <c r="A25" s="6" t="s">
        <v>15</v>
      </c>
      <c r="O25" s="7">
        <v>5</v>
      </c>
      <c r="P25" s="36">
        <v>744</v>
      </c>
      <c r="Q25" s="29"/>
      <c r="R25" s="29"/>
      <c r="S25" s="29"/>
      <c r="T25" s="29"/>
    </row>
    <row r="26" spans="1:20" ht="15.75" x14ac:dyDescent="0.2">
      <c r="A26" s="11" t="s">
        <v>9</v>
      </c>
      <c r="O26" s="7">
        <v>6</v>
      </c>
      <c r="P26" s="36">
        <v>498</v>
      </c>
      <c r="Q26" s="19"/>
      <c r="R26" s="19"/>
      <c r="S26" s="19"/>
      <c r="T26" s="1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49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4">
    <pageSetUpPr fitToPage="1"/>
  </sheetPr>
  <dimension ref="A1:T28"/>
  <sheetViews>
    <sheetView showGridLines="0" topLeftCell="A16" workbookViewId="0">
      <selection activeCell="P25" sqref="P25:P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889</v>
      </c>
      <c r="Q21" s="35">
        <v>889</v>
      </c>
      <c r="R21" s="35">
        <v>627</v>
      </c>
      <c r="S21" s="35">
        <v>0</v>
      </c>
      <c r="T21" s="35">
        <v>262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 t="shared" ref="P22:P24" si="0">R22+S22+T22</f>
        <v>1247</v>
      </c>
      <c r="Q22" s="35">
        <v>546</v>
      </c>
      <c r="R22" s="35">
        <v>501</v>
      </c>
      <c r="S22" s="35">
        <v>447</v>
      </c>
      <c r="T22" s="35">
        <v>299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 t="shared" si="0"/>
        <v>180</v>
      </c>
      <c r="Q23" s="35">
        <v>48</v>
      </c>
      <c r="R23" s="35">
        <v>84</v>
      </c>
      <c r="S23" s="35">
        <v>76</v>
      </c>
      <c r="T23" s="35">
        <v>20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 t="shared" si="0"/>
        <v>2316</v>
      </c>
      <c r="Q24" s="35">
        <v>1483</v>
      </c>
      <c r="R24" s="35">
        <v>1212</v>
      </c>
      <c r="S24" s="35">
        <v>523</v>
      </c>
      <c r="T24" s="35">
        <v>581</v>
      </c>
    </row>
    <row r="25" spans="1:20" ht="45" customHeight="1" x14ac:dyDescent="0.2">
      <c r="A25" s="6" t="s">
        <v>15</v>
      </c>
      <c r="O25" s="7">
        <v>5</v>
      </c>
      <c r="P25" s="36">
        <v>1392</v>
      </c>
      <c r="Q25" s="29"/>
      <c r="R25" s="29"/>
      <c r="S25" s="29"/>
      <c r="T25" s="29"/>
    </row>
    <row r="26" spans="1:20" ht="15.75" x14ac:dyDescent="0.2">
      <c r="A26" s="11" t="s">
        <v>9</v>
      </c>
      <c r="O26" s="7">
        <v>6</v>
      </c>
      <c r="P26" s="36">
        <v>62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221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3">
    <pageSetUpPr fitToPage="1"/>
  </sheetPr>
  <dimension ref="A1:T28"/>
  <sheetViews>
    <sheetView showGridLines="0" topLeftCell="A16" workbookViewId="0">
      <selection activeCell="W31" sqref="W31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1198</v>
      </c>
      <c r="Q21" s="35">
        <v>1198</v>
      </c>
      <c r="R21" s="35">
        <v>699</v>
      </c>
      <c r="S21" s="35">
        <v>246</v>
      </c>
      <c r="T21" s="35">
        <v>253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1219</v>
      </c>
      <c r="Q22" s="35">
        <v>241</v>
      </c>
      <c r="R22" s="35">
        <v>1079</v>
      </c>
      <c r="S22" s="35">
        <v>38</v>
      </c>
      <c r="T22" s="35">
        <v>102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 t="shared" si="0"/>
        <v>189</v>
      </c>
      <c r="Q23" s="35">
        <v>19</v>
      </c>
      <c r="R23" s="35">
        <v>163</v>
      </c>
      <c r="S23" s="35">
        <v>20</v>
      </c>
      <c r="T23" s="35">
        <v>6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2606</v>
      </c>
      <c r="Q24" s="35">
        <v>1458</v>
      </c>
      <c r="R24" s="35">
        <v>1941</v>
      </c>
      <c r="S24" s="35">
        <v>304</v>
      </c>
      <c r="T24" s="35">
        <v>361</v>
      </c>
    </row>
    <row r="25" spans="1:20" ht="45" customHeight="1" x14ac:dyDescent="0.2">
      <c r="A25" s="6" t="s">
        <v>15</v>
      </c>
      <c r="O25" s="7">
        <v>5</v>
      </c>
      <c r="P25" s="36">
        <v>928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0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175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2">
    <tabColor rgb="FFC00000"/>
    <pageSetUpPr fitToPage="1"/>
  </sheetPr>
  <dimension ref="A1:T28"/>
  <sheetViews>
    <sheetView showGridLines="0" topLeftCell="A16" workbookViewId="0">
      <selection activeCell="X33" sqref="X33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2">
        <f>'м.р. Елховский'!P21+'м.р. Кошкинский'!P21+'м.р. Красноярский'!P21</f>
        <v>3808</v>
      </c>
      <c r="Q21" s="30">
        <f>'м.р. Елховский'!Q21+'м.р. Кошкинский'!Q21+'м.р. Красноярский'!Q21</f>
        <v>3808</v>
      </c>
      <c r="R21" s="30">
        <f>'м.р. Елховский'!R21+'м.р. Кошкинский'!R21+'м.р. Красноярский'!R21</f>
        <v>2427</v>
      </c>
      <c r="S21" s="30">
        <f>'м.р. Елховский'!S21+'м.р. Кошкинский'!S21+'м.р. Красноярский'!S21</f>
        <v>369</v>
      </c>
      <c r="T21" s="30">
        <f>'м.р. Елховский'!T21+'м.р. Кошкинский'!T21+'м.р. Красноярский'!T21</f>
        <v>1012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2">
        <f>'м.р. Елховский'!P22+'м.р. Кошкинский'!P22+'м.р. Красноярский'!P22</f>
        <v>4244</v>
      </c>
      <c r="Q22" s="30">
        <f>'м.р. Елховский'!Q22+'м.р. Кошкинский'!Q22+'м.р. Красноярский'!Q22</f>
        <v>1594</v>
      </c>
      <c r="R22" s="30">
        <f>'м.р. Елховский'!R22+'м.р. Кошкинский'!R22+'м.р. Красноярский'!R22</f>
        <v>1914</v>
      </c>
      <c r="S22" s="30">
        <f>'м.р. Елховский'!S22+'м.р. Кошкинский'!S22+'м.р. Красноярский'!S22</f>
        <v>1459</v>
      </c>
      <c r="T22" s="30">
        <f>'м.р. Елховский'!T22+'м.р. Кошкинский'!T22+'м.р. Красноярский'!T22</f>
        <v>871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2">
        <f>'м.р. Елховский'!P23+'м.р. Кошкинский'!P23+'м.р. Красноярский'!P23</f>
        <v>469</v>
      </c>
      <c r="Q23" s="30">
        <f>'м.р. Елховский'!Q23+'м.р. Кошкинский'!Q23+'м.р. Красноярский'!Q23</f>
        <v>103</v>
      </c>
      <c r="R23" s="30">
        <f>'м.р. Елховский'!R23+'м.р. Кошкинский'!R23+'м.р. Красноярский'!R23</f>
        <v>250</v>
      </c>
      <c r="S23" s="30">
        <f>'м.р. Елховский'!S23+'м.р. Кошкинский'!S23+'м.р. Красноярский'!S23</f>
        <v>155</v>
      </c>
      <c r="T23" s="30">
        <f>'м.р. Елховский'!T23+'м.р. Кошкинский'!T23+'м.р. Красноярский'!T23</f>
        <v>64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2">
        <f>'м.р. Елховский'!P24+'м.р. Кошкинский'!P24+'м.р. Красноярский'!P24</f>
        <v>8521</v>
      </c>
      <c r="Q24" s="30">
        <f>'м.р. Елховский'!Q24+'м.р. Кошкинский'!Q24+'м.р. Красноярский'!Q24</f>
        <v>5505</v>
      </c>
      <c r="R24" s="30">
        <f>'м.р. Елховский'!R24+'м.р. Кошкинский'!R24+'м.р. Красноярский'!R24</f>
        <v>4591</v>
      </c>
      <c r="S24" s="30">
        <f>'м.р. Елховский'!S24+'м.р. Кошкинский'!S24+'м.р. Красноярский'!S24</f>
        <v>1983</v>
      </c>
      <c r="T24" s="30">
        <f>'м.р. Елховский'!T24+'м.р. Кошкинский'!T24+'м.р. Красноярский'!T24</f>
        <v>1947</v>
      </c>
    </row>
    <row r="25" spans="1:20" ht="45" customHeight="1" x14ac:dyDescent="0.25">
      <c r="A25" s="6" t="s">
        <v>15</v>
      </c>
      <c r="O25" s="7">
        <v>5</v>
      </c>
      <c r="P25" s="30">
        <f>'м.р. Елховский'!P25+'м.р. Кошкинский'!P25+'м.р. Красноярский'!P25</f>
        <v>4212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'м.р. Елховский'!P26+'м.р. Кошкинский'!P26+'м.р. Красноярский'!P26</f>
        <v>406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'м.р. Елховский'!P27+'м.р. Кошкинский'!P27+'м.р. Красноярский'!P27</f>
        <v>418</v>
      </c>
      <c r="Q27" s="31"/>
      <c r="R27" s="31"/>
      <c r="S27" s="31"/>
      <c r="T27" s="31"/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">
    <pageSetUpPr fitToPage="1"/>
  </sheetPr>
  <dimension ref="A1:T28"/>
  <sheetViews>
    <sheetView showGridLines="0" topLeftCell="A16" workbookViewId="0">
      <selection activeCell="P21" sqref="P21:T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281</v>
      </c>
      <c r="Q21" s="35">
        <v>281</v>
      </c>
      <c r="R21" s="35">
        <v>173</v>
      </c>
      <c r="S21" s="35">
        <v>4</v>
      </c>
      <c r="T21" s="35">
        <v>104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355</v>
      </c>
      <c r="Q22" s="35">
        <v>156</v>
      </c>
      <c r="R22" s="35">
        <v>115</v>
      </c>
      <c r="S22" s="35">
        <v>141</v>
      </c>
      <c r="T22" s="35">
        <v>99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>R23+S23+T23</f>
        <v>47</v>
      </c>
      <c r="Q23" s="35">
        <v>15</v>
      </c>
      <c r="R23" s="35">
        <v>11</v>
      </c>
      <c r="S23" s="35">
        <v>20</v>
      </c>
      <c r="T23" s="35">
        <v>16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683</v>
      </c>
      <c r="Q24" s="35">
        <v>452</v>
      </c>
      <c r="R24" s="35">
        <v>299</v>
      </c>
      <c r="S24" s="35">
        <v>165</v>
      </c>
      <c r="T24" s="35">
        <v>219</v>
      </c>
    </row>
    <row r="25" spans="1:20" ht="45" customHeight="1" x14ac:dyDescent="0.2">
      <c r="A25" s="6" t="s">
        <v>15</v>
      </c>
      <c r="O25" s="7">
        <v>5</v>
      </c>
      <c r="P25" s="36">
        <v>782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/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9">
        <v>44</v>
      </c>
      <c r="Q27" s="57"/>
      <c r="R27" s="57"/>
      <c r="S27" s="57"/>
      <c r="T27" s="57"/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0">
    <pageSetUpPr fitToPage="1"/>
  </sheetPr>
  <dimension ref="A1:T28"/>
  <sheetViews>
    <sheetView showGridLines="0" topLeftCell="A16" workbookViewId="0">
      <selection activeCell="P39" sqref="P39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813</v>
      </c>
      <c r="Q21" s="35">
        <v>813</v>
      </c>
      <c r="R21" s="35">
        <v>654</v>
      </c>
      <c r="S21" s="35"/>
      <c r="T21" s="35">
        <v>159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969</v>
      </c>
      <c r="Q22" s="35">
        <v>434</v>
      </c>
      <c r="R22" s="35">
        <v>644</v>
      </c>
      <c r="S22" s="35">
        <v>139</v>
      </c>
      <c r="T22" s="35">
        <v>186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>R23+S23+T23</f>
        <v>112</v>
      </c>
      <c r="Q23" s="35">
        <v>26</v>
      </c>
      <c r="R23" s="35">
        <v>91</v>
      </c>
      <c r="S23" s="35">
        <v>11</v>
      </c>
      <c r="T23" s="35">
        <v>10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1894</v>
      </c>
      <c r="Q24" s="35">
        <v>1273</v>
      </c>
      <c r="R24" s="35">
        <v>1389</v>
      </c>
      <c r="S24" s="35">
        <v>150</v>
      </c>
      <c r="T24" s="35">
        <v>355</v>
      </c>
    </row>
    <row r="25" spans="1:20" ht="45" customHeight="1" x14ac:dyDescent="0.2">
      <c r="A25" s="6" t="s">
        <v>15</v>
      </c>
      <c r="O25" s="7">
        <v>5</v>
      </c>
      <c r="P25" s="36">
        <v>1490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150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103</v>
      </c>
      <c r="Q27" s="57"/>
      <c r="R27" s="57"/>
      <c r="S27" s="57"/>
      <c r="T27" s="57"/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9">
    <pageSetUpPr fitToPage="1"/>
  </sheetPr>
  <dimension ref="A1:T28"/>
  <sheetViews>
    <sheetView showGridLines="0" topLeftCell="A16" workbookViewId="0">
      <selection activeCell="P27" sqref="P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2714</v>
      </c>
      <c r="Q21" s="35">
        <v>2714</v>
      </c>
      <c r="R21" s="35">
        <v>1600</v>
      </c>
      <c r="S21" s="35">
        <v>365</v>
      </c>
      <c r="T21" s="35">
        <v>749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2920</v>
      </c>
      <c r="Q22" s="35">
        <v>1004</v>
      </c>
      <c r="R22" s="35">
        <v>1155</v>
      </c>
      <c r="S22" s="35">
        <v>1179</v>
      </c>
      <c r="T22" s="35">
        <v>586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>R23+S23+T23</f>
        <v>310</v>
      </c>
      <c r="Q23" s="35">
        <v>62</v>
      </c>
      <c r="R23" s="35">
        <v>148</v>
      </c>
      <c r="S23" s="35">
        <v>124</v>
      </c>
      <c r="T23" s="35">
        <v>38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5944</v>
      </c>
      <c r="Q24" s="35">
        <v>3780</v>
      </c>
      <c r="R24" s="35">
        <v>2903</v>
      </c>
      <c r="S24" s="35">
        <v>1668</v>
      </c>
      <c r="T24" s="35">
        <v>1373</v>
      </c>
    </row>
    <row r="25" spans="1:20" ht="45" customHeight="1" x14ac:dyDescent="0.2">
      <c r="A25" s="6" t="s">
        <v>15</v>
      </c>
      <c r="O25" s="7">
        <v>5</v>
      </c>
      <c r="P25" s="36">
        <v>1940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256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271</v>
      </c>
      <c r="Q27" s="57"/>
      <c r="R27" s="57"/>
      <c r="S27" s="57"/>
      <c r="T27" s="57"/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8">
    <tabColor rgb="FFC00000"/>
    <pageSetUpPr fitToPage="1"/>
  </sheetPr>
  <dimension ref="A1:T28"/>
  <sheetViews>
    <sheetView showGridLines="0" topLeftCell="A16" workbookViewId="0">
      <selection activeCell="P27" sqref="P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2">
        <f>'м.р. Ставропольский'!P21+'г. Жигулевск'!P21</f>
        <v>6319</v>
      </c>
      <c r="Q21" s="30">
        <f>'м.р. Ставропольский'!Q21+'г. Жигулевск'!Q21</f>
        <v>6289</v>
      </c>
      <c r="R21" s="30">
        <f>'м.р. Ставропольский'!R21+'г. Жигулевск'!R21</f>
        <v>3728</v>
      </c>
      <c r="S21" s="30">
        <f>'м.р. Ставропольский'!S21+'г. Жигулевск'!S21</f>
        <v>1449</v>
      </c>
      <c r="T21" s="30">
        <f>'м.р. Ставропольский'!T21+'г. Жигулевск'!T21</f>
        <v>1142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2">
        <f>'м.р. Ставропольский'!P22+'г. Жигулевск'!P22</f>
        <v>6410</v>
      </c>
      <c r="Q22" s="30">
        <f>'м.р. Ставропольский'!Q22+'г. Жигулевск'!Q22</f>
        <v>1588</v>
      </c>
      <c r="R22" s="30">
        <f>'м.р. Ставропольский'!R22+'г. Жигулевск'!R22</f>
        <v>2486</v>
      </c>
      <c r="S22" s="30">
        <f>'м.р. Ставропольский'!S22+'г. Жигулевск'!S22</f>
        <v>2668</v>
      </c>
      <c r="T22" s="30">
        <f>'м.р. Ставропольский'!T22+'г. Жигулевск'!T22</f>
        <v>1256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2">
        <f>'м.р. Ставропольский'!P23+'г. Жигулевск'!P23</f>
        <v>509</v>
      </c>
      <c r="Q23" s="30">
        <f>'м.р. Ставропольский'!Q23+'г. Жигулевск'!Q23</f>
        <v>64</v>
      </c>
      <c r="R23" s="30">
        <f>'м.р. Ставропольский'!R23+'г. Жигулевск'!R23</f>
        <v>194</v>
      </c>
      <c r="S23" s="30">
        <f>'м.р. Ставропольский'!S23+'г. Жигулевск'!S23</f>
        <v>247</v>
      </c>
      <c r="T23" s="30">
        <f>'м.р. Ставропольский'!T23+'г. Жигулевск'!T23</f>
        <v>68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2">
        <f>'м.р. Ставропольский'!P24+'г. Жигулевск'!P24</f>
        <v>13238</v>
      </c>
      <c r="Q24" s="30">
        <f>'м.р. Ставропольский'!Q24+'г. Жигулевск'!Q24</f>
        <v>7941</v>
      </c>
      <c r="R24" s="30">
        <f>'м.р. Ставропольский'!R24+'г. Жигулевск'!R24</f>
        <v>6408</v>
      </c>
      <c r="S24" s="30">
        <f>'м.р. Ставропольский'!S24+'г. Жигулевск'!S24</f>
        <v>4364</v>
      </c>
      <c r="T24" s="30">
        <f>'м.р. Ставропольский'!T24+'г. Жигулевск'!T24</f>
        <v>2466</v>
      </c>
    </row>
    <row r="25" spans="1:20" ht="45" customHeight="1" x14ac:dyDescent="0.25">
      <c r="A25" s="6" t="s">
        <v>15</v>
      </c>
      <c r="O25" s="7">
        <v>5</v>
      </c>
      <c r="P25" s="30">
        <f>'м.р. Ставропольский'!P25+'г. Жигулевск'!P25</f>
        <v>4141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'м.р. Ставропольский'!P26+'г. Жигулевск'!P26</f>
        <v>112</v>
      </c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'м.р. Ставропольский'!P27+'г. Жигулевск'!P27</f>
        <v>924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7">
    <pageSetUpPr fitToPage="1"/>
  </sheetPr>
  <dimension ref="A1:T36"/>
  <sheetViews>
    <sheetView showGridLines="0" topLeftCell="A16" workbookViewId="0">
      <selection activeCell="W29" sqref="W29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62">
        <v>3</v>
      </c>
      <c r="Q20" s="62">
        <v>4</v>
      </c>
      <c r="R20" s="62">
        <v>5</v>
      </c>
      <c r="S20" s="62">
        <v>6</v>
      </c>
      <c r="T20" s="62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1">
        <v>1</v>
      </c>
      <c r="P21" s="65">
        <v>3518</v>
      </c>
      <c r="Q21" s="63">
        <v>3488</v>
      </c>
      <c r="R21" s="63">
        <v>2151</v>
      </c>
      <c r="S21" s="63">
        <v>940</v>
      </c>
      <c r="T21" s="63">
        <v>427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1">
        <v>2</v>
      </c>
      <c r="P22" s="65">
        <v>3531</v>
      </c>
      <c r="Q22" s="63">
        <v>866</v>
      </c>
      <c r="R22" s="63">
        <v>1173</v>
      </c>
      <c r="S22" s="63">
        <v>1744</v>
      </c>
      <c r="T22" s="63">
        <v>614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1">
        <v>3</v>
      </c>
      <c r="P23" s="65">
        <v>277</v>
      </c>
      <c r="Q23" s="63">
        <v>32</v>
      </c>
      <c r="R23" s="63">
        <v>61</v>
      </c>
      <c r="S23" s="63">
        <v>159</v>
      </c>
      <c r="T23" s="63">
        <v>57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1">
        <v>4</v>
      </c>
      <c r="P24" s="65">
        <v>7326</v>
      </c>
      <c r="Q24" s="63">
        <v>4386</v>
      </c>
      <c r="R24" s="63">
        <v>3385</v>
      </c>
      <c r="S24" s="63">
        <v>2843</v>
      </c>
      <c r="T24" s="63">
        <v>1098</v>
      </c>
    </row>
    <row r="25" spans="1:20" ht="45" customHeight="1" x14ac:dyDescent="0.25">
      <c r="A25" s="6" t="s">
        <v>15</v>
      </c>
      <c r="O25" s="7">
        <v>5</v>
      </c>
      <c r="P25" s="64">
        <v>2216</v>
      </c>
      <c r="Q25" s="37"/>
      <c r="R25" s="37"/>
      <c r="S25" s="37"/>
      <c r="T25" s="37"/>
    </row>
    <row r="26" spans="1:20" ht="15.75" x14ac:dyDescent="0.25">
      <c r="A26" s="11" t="s">
        <v>9</v>
      </c>
      <c r="O26" s="7">
        <v>6</v>
      </c>
      <c r="P26" s="64">
        <v>112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64">
        <v>279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  <row r="30" spans="1:20" x14ac:dyDescent="0.2">
      <c r="P30" s="21"/>
      <c r="Q30" s="21"/>
      <c r="R30" s="21"/>
      <c r="S30" s="21"/>
      <c r="T30" s="21"/>
    </row>
    <row r="31" spans="1:20" x14ac:dyDescent="0.2">
      <c r="P31" s="21"/>
      <c r="Q31" s="21"/>
      <c r="R31" s="21"/>
      <c r="S31" s="21"/>
      <c r="T31" s="21"/>
    </row>
    <row r="32" spans="1:20" x14ac:dyDescent="0.2">
      <c r="P32" s="21"/>
      <c r="Q32" s="21"/>
      <c r="R32" s="21"/>
      <c r="S32" s="21"/>
      <c r="T32" s="21"/>
    </row>
    <row r="33" spans="16:20" x14ac:dyDescent="0.2">
      <c r="P33" s="21"/>
      <c r="Q33" s="21"/>
      <c r="R33" s="21"/>
      <c r="S33" s="21"/>
      <c r="T33" s="21"/>
    </row>
    <row r="34" spans="16:20" x14ac:dyDescent="0.2">
      <c r="P34" s="21"/>
      <c r="Q34" s="21"/>
      <c r="R34" s="21"/>
      <c r="S34" s="21"/>
      <c r="T34" s="21"/>
    </row>
    <row r="35" spans="16:20" x14ac:dyDescent="0.2">
      <c r="P35" s="21"/>
      <c r="Q35" s="21"/>
      <c r="R35" s="21"/>
      <c r="S35" s="21"/>
      <c r="T35" s="21"/>
    </row>
    <row r="36" spans="16:20" x14ac:dyDescent="0.2">
      <c r="P36" s="21"/>
      <c r="Q36" s="21"/>
      <c r="R36" s="21"/>
      <c r="S36" s="21"/>
      <c r="T36" s="21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T28"/>
  <sheetViews>
    <sheetView showGridLines="0" topLeftCell="A16" workbookViewId="0">
      <selection activeCell="R40" sqref="R40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3444</v>
      </c>
      <c r="Q21" s="35">
        <v>3444</v>
      </c>
      <c r="R21" s="35">
        <v>2102</v>
      </c>
      <c r="S21" s="35">
        <v>728</v>
      </c>
      <c r="T21" s="35">
        <v>614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>R22+S22+T22</f>
        <v>3298</v>
      </c>
      <c r="Q22" s="35">
        <v>1100</v>
      </c>
      <c r="R22" s="35">
        <v>1546</v>
      </c>
      <c r="S22" s="35">
        <v>1146</v>
      </c>
      <c r="T22" s="35">
        <v>606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>R23+S23+T23</f>
        <v>411</v>
      </c>
      <c r="Q23" s="35">
        <v>83</v>
      </c>
      <c r="R23" s="35">
        <v>205</v>
      </c>
      <c r="S23" s="35">
        <v>140</v>
      </c>
      <c r="T23" s="35">
        <v>66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ref="P24" si="0">R24+S24+T24</f>
        <v>7153</v>
      </c>
      <c r="Q24" s="35">
        <v>4627</v>
      </c>
      <c r="R24" s="35">
        <v>3853</v>
      </c>
      <c r="S24" s="35">
        <v>2014</v>
      </c>
      <c r="T24" s="35">
        <v>1286</v>
      </c>
    </row>
    <row r="25" spans="1:20" ht="45" customHeight="1" x14ac:dyDescent="0.2">
      <c r="A25" s="6" t="s">
        <v>17</v>
      </c>
      <c r="O25" s="7">
        <v>5</v>
      </c>
      <c r="P25" s="36">
        <v>1663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160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9">
        <v>686</v>
      </c>
      <c r="Q27" s="55"/>
      <c r="R27" s="55"/>
      <c r="S27" s="55"/>
      <c r="T27" s="55"/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>
    <pageSetUpPr fitToPage="1"/>
  </sheetPr>
  <dimension ref="A1:T28"/>
  <sheetViews>
    <sheetView showGridLines="0" topLeftCell="A16" workbookViewId="0">
      <selection activeCell="S40" sqref="S40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2801</v>
      </c>
      <c r="Q21" s="43">
        <v>2801</v>
      </c>
      <c r="R21" s="43">
        <v>1577</v>
      </c>
      <c r="S21" s="43">
        <v>509</v>
      </c>
      <c r="T21" s="43">
        <v>715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2879</v>
      </c>
      <c r="Q22" s="43">
        <v>722</v>
      </c>
      <c r="R22" s="43">
        <v>1313</v>
      </c>
      <c r="S22" s="43">
        <v>924</v>
      </c>
      <c r="T22" s="43">
        <v>642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 t="shared" si="0"/>
        <v>232</v>
      </c>
      <c r="Q23" s="43">
        <v>32</v>
      </c>
      <c r="R23" s="43">
        <v>133</v>
      </c>
      <c r="S23" s="43">
        <v>88</v>
      </c>
      <c r="T23" s="43">
        <v>11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5912</v>
      </c>
      <c r="Q24" s="43">
        <v>3555</v>
      </c>
      <c r="R24" s="43">
        <v>3023</v>
      </c>
      <c r="S24" s="43">
        <v>1521</v>
      </c>
      <c r="T24" s="43">
        <v>1368</v>
      </c>
    </row>
    <row r="25" spans="1:20" ht="45" customHeight="1" x14ac:dyDescent="0.2">
      <c r="A25" s="6" t="s">
        <v>15</v>
      </c>
      <c r="O25" s="7">
        <v>5</v>
      </c>
      <c r="P25" s="43">
        <v>1925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43">
        <v>0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4">
        <v>645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>
    <tabColor rgb="FFC00000"/>
    <pageSetUpPr fitToPage="1"/>
  </sheetPr>
  <dimension ref="A1:T28"/>
  <sheetViews>
    <sheetView showGridLines="0" topLeftCell="A16" workbookViewId="0">
      <selection activeCell="U27" sqref="U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2">
        <f>'м.р. Алексеевский'!P21+'м.р. Борский'!P21+'м.р. Нефтегорский'!P21</f>
        <v>2400</v>
      </c>
      <c r="Q21" s="30">
        <f>'м.р. Алексеевский'!Q21+'м.р. Борский'!Q21+'м.р. Нефтегорский'!Q21</f>
        <v>2400</v>
      </c>
      <c r="R21" s="30">
        <f>'м.р. Алексеевский'!R21+'м.р. Борский'!R21+'м.р. Нефтегорский'!R21</f>
        <v>1868</v>
      </c>
      <c r="S21" s="30">
        <f>'м.р. Алексеевский'!S21+'м.р. Борский'!S21+'м.р. Нефтегорский'!S21</f>
        <v>5</v>
      </c>
      <c r="T21" s="30">
        <f>'м.р. Алексеевский'!T21+'м.р. Борский'!T21+'м.р. Нефтегорский'!T21</f>
        <v>527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2">
        <f>'м.р. Алексеевский'!P22+'м.р. Борский'!P22+'м.р. Нефтегорский'!P22</f>
        <v>2649</v>
      </c>
      <c r="Q22" s="30">
        <f>'м.р. Алексеевский'!Q22+'м.р. Борский'!Q22+'м.р. Нефтегорский'!Q22</f>
        <v>982</v>
      </c>
      <c r="R22" s="30">
        <f>'м.р. Алексеевский'!R22+'м.р. Борский'!R22+'м.р. Нефтегорский'!R22</f>
        <v>382</v>
      </c>
      <c r="S22" s="30">
        <f>'м.р. Алексеевский'!S22+'м.р. Борский'!S22+'м.р. Нефтегорский'!S22</f>
        <v>1737</v>
      </c>
      <c r="T22" s="30">
        <f>'м.р. Алексеевский'!T22+'м.р. Борский'!T22+'м.р. Нефтегорский'!T22</f>
        <v>530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2">
        <f>'м.р. Алексеевский'!P23+'м.р. Борский'!P23+'м.р. Нефтегорский'!P23</f>
        <v>208</v>
      </c>
      <c r="Q23" s="30">
        <f>'м.р. Алексеевский'!Q23+'м.р. Борский'!Q23+'м.р. Нефтегорский'!Q23</f>
        <v>52</v>
      </c>
      <c r="R23" s="30">
        <f>'м.р. Алексеевский'!R23+'м.р. Борский'!R23+'м.р. Нефтегорский'!R23</f>
        <v>24</v>
      </c>
      <c r="S23" s="30">
        <f>'м.р. Алексеевский'!S23+'м.р. Борский'!S23+'м.р. Нефтегорский'!S23</f>
        <v>165</v>
      </c>
      <c r="T23" s="30">
        <f>'м.р. Алексеевский'!T23+'м.р. Борский'!T23+'м.р. Нефтегорский'!T23</f>
        <v>19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2">
        <f>'м.р. Алексеевский'!P24+'м.р. Борский'!P24+'м.р. Нефтегорский'!P24</f>
        <v>5257</v>
      </c>
      <c r="Q24" s="30">
        <f>'м.р. Алексеевский'!Q24+'м.р. Борский'!Q24+'м.р. Нефтегорский'!Q24</f>
        <v>3434</v>
      </c>
      <c r="R24" s="30">
        <f>'м.р. Алексеевский'!R24+'м.р. Борский'!R24+'м.р. Нефтегорский'!R24</f>
        <v>2274</v>
      </c>
      <c r="S24" s="30">
        <f>'м.р. Алексеевский'!S24+'м.р. Борский'!S24+'м.р. Нефтегорский'!S24</f>
        <v>1907</v>
      </c>
      <c r="T24" s="30">
        <f>'м.р. Алексеевский'!T24+'м.р. Борский'!T24+'м.р. Нефтегорский'!T24</f>
        <v>1076</v>
      </c>
    </row>
    <row r="25" spans="1:20" ht="45" customHeight="1" x14ac:dyDescent="0.25">
      <c r="A25" s="6" t="s">
        <v>15</v>
      </c>
      <c r="O25" s="7">
        <v>5</v>
      </c>
      <c r="P25" s="30">
        <f>'м.р. Алексеевский'!P25+'м.р. Борский'!P25+'м.р. Нефтегорский'!P25</f>
        <v>2562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'м.р. Алексеевский'!P26+'м.р. Борский'!P26+'м.р. Нефтегорский'!P26</f>
        <v>180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'м.р. Алексеевский'!P27+'м.р. Борский'!P27+'м.р. Нефтегорский'!P27</f>
        <v>409</v>
      </c>
      <c r="Q27" s="31"/>
      <c r="R27" s="31"/>
      <c r="S27" s="31"/>
      <c r="T27" s="31"/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>
    <pageSetUpPr fitToPage="1"/>
  </sheetPr>
  <dimension ref="A1:T28"/>
  <sheetViews>
    <sheetView showGridLines="0" topLeftCell="A16" workbookViewId="0">
      <selection activeCell="U29" sqref="U29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330</v>
      </c>
      <c r="Q21" s="35">
        <v>330</v>
      </c>
      <c r="R21" s="35">
        <v>260</v>
      </c>
      <c r="S21" s="35">
        <v>0</v>
      </c>
      <c r="T21" s="35">
        <v>70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 t="shared" ref="P22:P24" si="0">R22+S22+T22</f>
        <v>408</v>
      </c>
      <c r="Q22" s="35">
        <v>185</v>
      </c>
      <c r="R22" s="35">
        <v>64</v>
      </c>
      <c r="S22" s="35">
        <v>234</v>
      </c>
      <c r="T22" s="35">
        <v>110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 t="shared" si="0"/>
        <v>36</v>
      </c>
      <c r="Q23" s="35">
        <v>8</v>
      </c>
      <c r="R23" s="35">
        <v>6</v>
      </c>
      <c r="S23" s="35">
        <v>27</v>
      </c>
      <c r="T23" s="35">
        <v>3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 t="shared" si="0"/>
        <v>774</v>
      </c>
      <c r="Q24" s="35">
        <v>523</v>
      </c>
      <c r="R24" s="35">
        <v>330</v>
      </c>
      <c r="S24" s="35">
        <v>261</v>
      </c>
      <c r="T24" s="35">
        <v>183</v>
      </c>
    </row>
    <row r="25" spans="1:20" ht="45" customHeight="1" x14ac:dyDescent="0.2">
      <c r="A25" s="6" t="s">
        <v>15</v>
      </c>
      <c r="O25" s="7">
        <v>5</v>
      </c>
      <c r="P25" s="36">
        <v>527</v>
      </c>
      <c r="Q25" s="29"/>
      <c r="R25" s="29"/>
      <c r="S25" s="29"/>
      <c r="T25" s="29"/>
    </row>
    <row r="26" spans="1:20" ht="15.75" x14ac:dyDescent="0.2">
      <c r="A26" s="11" t="s">
        <v>9</v>
      </c>
      <c r="O26" s="7">
        <v>6</v>
      </c>
      <c r="P26" s="36">
        <v>35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71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pageSetUpPr fitToPage="1"/>
  </sheetPr>
  <dimension ref="A1:T28"/>
  <sheetViews>
    <sheetView showGridLines="0" topLeftCell="A16" workbookViewId="0">
      <selection activeCell="W27" sqref="W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2">
        <f>R21+S21+T21</f>
        <v>864</v>
      </c>
      <c r="Q21" s="35">
        <v>864</v>
      </c>
      <c r="R21" s="35">
        <v>616</v>
      </c>
      <c r="S21" s="35">
        <v>5</v>
      </c>
      <c r="T21" s="35">
        <v>243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2">
        <f t="shared" ref="P22:P24" si="0">R22+S22+T22</f>
        <v>922</v>
      </c>
      <c r="Q22" s="35">
        <v>363</v>
      </c>
      <c r="R22" s="35">
        <v>131</v>
      </c>
      <c r="S22" s="35">
        <v>600</v>
      </c>
      <c r="T22" s="35">
        <v>191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2">
        <f t="shared" si="0"/>
        <v>42</v>
      </c>
      <c r="Q23" s="35">
        <v>21</v>
      </c>
      <c r="R23" s="35">
        <v>2</v>
      </c>
      <c r="S23" s="35">
        <v>30</v>
      </c>
      <c r="T23" s="35">
        <v>10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2">
        <f t="shared" si="0"/>
        <v>1828</v>
      </c>
      <c r="Q24" s="35">
        <v>1248</v>
      </c>
      <c r="R24" s="35">
        <v>749</v>
      </c>
      <c r="S24" s="35">
        <v>635</v>
      </c>
      <c r="T24" s="35">
        <v>444</v>
      </c>
    </row>
    <row r="25" spans="1:20" ht="45" customHeight="1" x14ac:dyDescent="0.2">
      <c r="A25" s="6" t="s">
        <v>15</v>
      </c>
      <c r="O25" s="7">
        <v>5</v>
      </c>
      <c r="P25" s="36">
        <v>881</v>
      </c>
      <c r="Q25" s="23"/>
      <c r="R25" s="23"/>
      <c r="S25" s="23"/>
      <c r="T25" s="23"/>
    </row>
    <row r="26" spans="1:20" ht="15.75" x14ac:dyDescent="0.2">
      <c r="A26" s="11" t="s">
        <v>9</v>
      </c>
      <c r="O26" s="7">
        <v>6</v>
      </c>
      <c r="P26" s="36">
        <v>125</v>
      </c>
      <c r="Q26" s="23"/>
      <c r="R26" s="23"/>
      <c r="S26" s="23"/>
      <c r="T26" s="23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160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pageSetUpPr fitToPage="1"/>
  </sheetPr>
  <dimension ref="A1:T28"/>
  <sheetViews>
    <sheetView showGridLines="0" topLeftCell="A16" workbookViewId="0">
      <selection activeCell="U35" sqref="U35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4">
        <f>R21+S21+T21</f>
        <v>1206</v>
      </c>
      <c r="Q21" s="35">
        <v>1206</v>
      </c>
      <c r="R21" s="35">
        <v>992</v>
      </c>
      <c r="S21" s="35">
        <v>0</v>
      </c>
      <c r="T21" s="35">
        <v>214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4">
        <f t="shared" ref="P22:P24" si="0">R22+S22+T22</f>
        <v>1319</v>
      </c>
      <c r="Q22" s="35">
        <v>434</v>
      </c>
      <c r="R22" s="35">
        <v>187</v>
      </c>
      <c r="S22" s="35">
        <v>903</v>
      </c>
      <c r="T22" s="35">
        <v>229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4">
        <f t="shared" si="0"/>
        <v>130</v>
      </c>
      <c r="Q23" s="35">
        <v>23</v>
      </c>
      <c r="R23" s="35">
        <v>16</v>
      </c>
      <c r="S23" s="35">
        <v>108</v>
      </c>
      <c r="T23" s="35">
        <v>6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4">
        <f t="shared" si="0"/>
        <v>2655</v>
      </c>
      <c r="Q24" s="35">
        <v>1663</v>
      </c>
      <c r="R24" s="35">
        <v>1195</v>
      </c>
      <c r="S24" s="35">
        <v>1011</v>
      </c>
      <c r="T24" s="35">
        <v>449</v>
      </c>
    </row>
    <row r="25" spans="1:20" ht="45" customHeight="1" x14ac:dyDescent="0.2">
      <c r="A25" s="6" t="s">
        <v>15</v>
      </c>
      <c r="O25" s="7">
        <v>5</v>
      </c>
      <c r="P25" s="36">
        <v>1154</v>
      </c>
      <c r="Q25" s="25"/>
      <c r="R25" s="25"/>
      <c r="S25" s="25"/>
      <c r="T25" s="25"/>
    </row>
    <row r="26" spans="1:20" ht="15.75" x14ac:dyDescent="0.2">
      <c r="A26" s="11" t="s">
        <v>9</v>
      </c>
      <c r="O26" s="7">
        <v>6</v>
      </c>
      <c r="P26" s="36">
        <v>20</v>
      </c>
      <c r="Q26" s="25"/>
      <c r="R26" s="25"/>
      <c r="S26" s="25"/>
      <c r="T26" s="25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178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tabColor rgb="FFC00000"/>
    <pageSetUpPr fitToPage="1"/>
  </sheetPr>
  <dimension ref="A1:T28"/>
  <sheetViews>
    <sheetView showGridLines="0" topLeftCell="A16" workbookViewId="0">
      <selection activeCell="Y27" sqref="Y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2">
        <f>'м.р. Безенчукский'!P21+'м.р. Красноармейский'!P21+'м.р. Пестравский'!P21+'м.р.  Приволжский'!P21+'м.р. Хворостянский'!P21+'г. Чапаевск'!P21</f>
        <v>7468</v>
      </c>
      <c r="Q21" s="30">
        <f>'м.р. Безенчукский'!Q21+'м.р. Красноармейский'!Q21+'м.р. Пестравский'!Q21+'м.р.  Приволжский'!Q21+'м.р. Хворостянский'!Q21+'г. Чапаевск'!Q21</f>
        <v>7468</v>
      </c>
      <c r="R21" s="30">
        <f>'м.р. Безенчукский'!R21+'м.р. Красноармейский'!R21+'м.р. Пестравский'!R21+'м.р.  Приволжский'!R21+'м.р. Хворостянский'!R21+'г. Чапаевск'!R21</f>
        <v>4978</v>
      </c>
      <c r="S21" s="30">
        <f>'м.р. Безенчукский'!S21+'м.р. Красноармейский'!S21+'м.р. Пестравский'!S21+'м.р.  Приволжский'!S21+'м.р. Хворостянский'!S21+'г. Чапаевск'!S21</f>
        <v>771</v>
      </c>
      <c r="T21" s="30">
        <f>'м.р. Безенчукский'!T21+'м.р. Красноармейский'!T21+'м.р. Пестравский'!T21+'м.р.  Приволжский'!T21+'м.р. Хворостянский'!T21+'г. Чапаевск'!T21</f>
        <v>1719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2">
        <f>'м.р. Безенчукский'!P22+'м.р. Красноармейский'!P22+'м.р. Пестравский'!P22+'м.р.  Приволжский'!P22+'м.р. Хворостянский'!P22+'г. Чапаевск'!P22</f>
        <v>8617</v>
      </c>
      <c r="Q22" s="30">
        <f>'м.р. Безенчукский'!Q22+'м.р. Красноармейский'!Q22+'м.р. Пестравский'!Q22+'м.р.  Приволжский'!Q22+'м.р. Хворостянский'!Q22+'г. Чапаевск'!Q22</f>
        <v>3301</v>
      </c>
      <c r="R22" s="30">
        <f>'м.р. Безенчукский'!R22+'м.р. Красноармейский'!R22+'м.р. Пестравский'!R22+'м.р.  Приволжский'!R22+'м.р. Хворостянский'!R22+'г. Чапаевск'!R22</f>
        <v>4768</v>
      </c>
      <c r="S22" s="30">
        <f>'м.р. Безенчукский'!S22+'м.р. Красноармейский'!S22+'м.р. Пестравский'!S22+'м.р.  Приволжский'!S22+'м.р. Хворостянский'!S22+'г. Чапаевск'!S22</f>
        <v>2186</v>
      </c>
      <c r="T22" s="30">
        <f>'м.р. Безенчукский'!T22+'м.р. Красноармейский'!T22+'м.р. Пестравский'!T22+'м.р.  Приволжский'!T22+'м.р. Хворостянский'!T22+'г. Чапаевск'!T22</f>
        <v>1663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2">
        <f>'м.р. Безенчукский'!P23+'м.р. Красноармейский'!P23+'м.р. Пестравский'!P23+'м.р.  Приволжский'!P23+'м.р. Хворостянский'!P23+'г. Чапаевск'!P23</f>
        <v>752</v>
      </c>
      <c r="Q23" s="30">
        <f>'м.р. Безенчукский'!Q23+'м.р. Красноармейский'!Q23+'м.р. Пестравский'!Q23+'м.р.  Приволжский'!Q23+'м.р. Хворостянский'!Q23+'г. Чапаевск'!Q23</f>
        <v>152</v>
      </c>
      <c r="R23" s="30">
        <f>'м.р. Безенчукский'!R23+'м.р. Красноармейский'!R23+'м.р. Пестравский'!R23+'м.р.  Приволжский'!R23+'м.р. Хворостянский'!R23+'г. Чапаевск'!R23</f>
        <v>425</v>
      </c>
      <c r="S23" s="30">
        <f>'м.р. Безенчукский'!S23+'м.р. Красноармейский'!S23+'м.р. Пестравский'!S23+'м.р.  Приволжский'!S23+'м.р. Хворостянский'!S23+'г. Чапаевск'!S23</f>
        <v>271</v>
      </c>
      <c r="T23" s="30">
        <f>'м.р. Безенчукский'!T23+'м.р. Красноармейский'!T23+'м.р. Пестравский'!T23+'м.р.  Приволжский'!T23+'м.р. Хворостянский'!T23+'г. Чапаевск'!T23</f>
        <v>56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2">
        <f>'м.р. Безенчукский'!P24+'м.р. Красноармейский'!P24+'м.р. Пестравский'!P24+'м.р.  Приволжский'!P24+'м.р. Хворостянский'!P24+'г. Чапаевск'!P24</f>
        <v>16837</v>
      </c>
      <c r="Q24" s="30">
        <f>'м.р. Безенчукский'!Q24+'м.р. Красноармейский'!Q24+'м.р. Пестравский'!Q24+'м.р.  Приволжский'!Q24+'м.р. Хворостянский'!Q24+'г. Чапаевск'!Q24</f>
        <v>10921</v>
      </c>
      <c r="R24" s="30">
        <f>'м.р. Безенчукский'!R24+'м.р. Красноармейский'!R24+'м.р. Пестравский'!R24+'м.р.  Приволжский'!R24+'м.р. Хворостянский'!R24+'г. Чапаевск'!R24</f>
        <v>10171</v>
      </c>
      <c r="S24" s="30">
        <f>'м.р. Безенчукский'!S24+'м.р. Красноармейский'!S24+'м.р. Пестравский'!S24+'м.р.  Приволжский'!S24+'м.р. Хворостянский'!S24+'г. Чапаевск'!S24</f>
        <v>3228</v>
      </c>
      <c r="T24" s="30">
        <f>'м.р. Безенчукский'!T24+'м.р. Красноармейский'!T24+'м.р. Пестравский'!T24+'м.р.  Приволжский'!T24+'м.р. Хворостянский'!T24+'г. Чапаевск'!T24</f>
        <v>3438</v>
      </c>
    </row>
    <row r="25" spans="1:20" ht="45" customHeight="1" x14ac:dyDescent="0.25">
      <c r="A25" s="6" t="s">
        <v>15</v>
      </c>
      <c r="O25" s="7">
        <v>5</v>
      </c>
      <c r="P25" s="30">
        <f>'м.р. Безенчукский'!P25+'м.р. Красноармейский'!P25+'м.р. Пестравский'!P25+'м.р.  Приволжский'!P25+'м.р. Хворостянский'!P25+'г. Чапаевск'!P25</f>
        <v>6992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'м.р. Безенчукский'!P26+'м.р. Красноармейский'!P26+'м.р. Пестравский'!P26+'м.р.  Приволжский'!P26+'м.р. Хворостянский'!P26+'г. Чапаевск'!P26</f>
        <v>1079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'м.р. Безенчукский'!P27+'м.р. Красноармейский'!P27+'м.р. Пестравский'!P27+'м.р.  Приволжский'!P27+'м.р. Хворостянский'!P27+'г. Чапаевск'!P27</f>
        <v>1719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pageSetUpPr fitToPage="1"/>
  </sheetPr>
  <dimension ref="A1:T28"/>
  <sheetViews>
    <sheetView showGridLines="0" topLeftCell="A16" workbookViewId="0">
      <selection activeCell="T32" sqref="T32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1517</v>
      </c>
      <c r="Q21" s="30">
        <v>1517</v>
      </c>
      <c r="R21" s="30">
        <v>1044</v>
      </c>
      <c r="S21" s="30">
        <v>162</v>
      </c>
      <c r="T21" s="30">
        <v>311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>R22+S22+T22</f>
        <v>1814</v>
      </c>
      <c r="Q22" s="30">
        <v>693</v>
      </c>
      <c r="R22" s="30">
        <v>1430</v>
      </c>
      <c r="S22" s="30">
        <v>121</v>
      </c>
      <c r="T22" s="30">
        <v>263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>R23+S23+T23</f>
        <v>176</v>
      </c>
      <c r="Q23" s="30">
        <v>45</v>
      </c>
      <c r="R23" s="30">
        <v>127</v>
      </c>
      <c r="S23" s="30">
        <v>25</v>
      </c>
      <c r="T23" s="30">
        <v>24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>R24+S24+T24</f>
        <v>3507</v>
      </c>
      <c r="Q24" s="30">
        <v>2255</v>
      </c>
      <c r="R24" s="30">
        <v>2601</v>
      </c>
      <c r="S24" s="30">
        <v>308</v>
      </c>
      <c r="T24" s="30">
        <v>598</v>
      </c>
    </row>
    <row r="25" spans="1:20" ht="45" customHeight="1" x14ac:dyDescent="0.2">
      <c r="A25" s="6" t="s">
        <v>15</v>
      </c>
      <c r="O25" s="7">
        <v>5</v>
      </c>
      <c r="P25" s="35">
        <v>1496</v>
      </c>
      <c r="Q25" s="29"/>
      <c r="R25" s="29"/>
      <c r="S25" s="29"/>
      <c r="T25" s="29"/>
    </row>
    <row r="26" spans="1:20" ht="15.75" x14ac:dyDescent="0.2">
      <c r="A26" s="11" t="s">
        <v>9</v>
      </c>
      <c r="O26" s="7">
        <v>6</v>
      </c>
      <c r="P26" s="35">
        <v>175</v>
      </c>
      <c r="Q26" s="29"/>
      <c r="R26" s="29"/>
      <c r="S26" s="29"/>
      <c r="T26" s="29"/>
    </row>
    <row r="27" spans="1:20" ht="63.75" x14ac:dyDescent="0.2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5">
        <v>311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>
    <pageSetUpPr fitToPage="1"/>
  </sheetPr>
  <dimension ref="A1:T28"/>
  <sheetViews>
    <sheetView showGridLines="0" topLeftCell="A16" workbookViewId="0">
      <selection activeCell="X27" sqref="X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659</v>
      </c>
      <c r="Q21" s="30">
        <v>659</v>
      </c>
      <c r="R21" s="30">
        <v>508</v>
      </c>
      <c r="S21" s="30">
        <v>0</v>
      </c>
      <c r="T21" s="30">
        <v>151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>R22+S22+T22</f>
        <v>769</v>
      </c>
      <c r="Q22" s="30">
        <v>278</v>
      </c>
      <c r="R22" s="30">
        <v>194</v>
      </c>
      <c r="S22" s="30">
        <v>404</v>
      </c>
      <c r="T22" s="30">
        <v>171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>R23+S23+T23</f>
        <v>56</v>
      </c>
      <c r="Q23" s="30">
        <v>11</v>
      </c>
      <c r="R23" s="30">
        <v>8</v>
      </c>
      <c r="S23" s="30">
        <v>44</v>
      </c>
      <c r="T23" s="30">
        <v>4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>R24+S24+T24</f>
        <v>1484</v>
      </c>
      <c r="Q24" s="30">
        <v>948</v>
      </c>
      <c r="R24" s="30">
        <v>710</v>
      </c>
      <c r="S24" s="30">
        <v>448</v>
      </c>
      <c r="T24" s="30">
        <v>326</v>
      </c>
    </row>
    <row r="25" spans="1:20" ht="45" customHeight="1" x14ac:dyDescent="0.25">
      <c r="A25" s="6" t="s">
        <v>15</v>
      </c>
      <c r="O25" s="7">
        <v>5</v>
      </c>
      <c r="P25" s="30">
        <v>890</v>
      </c>
      <c r="Q25" s="29"/>
      <c r="R25" s="29"/>
      <c r="S25" s="29"/>
      <c r="T25" s="29"/>
    </row>
    <row r="26" spans="1:20" ht="15.75" x14ac:dyDescent="0.25">
      <c r="A26" s="11" t="s">
        <v>9</v>
      </c>
      <c r="O26" s="7">
        <v>6</v>
      </c>
      <c r="P26" s="30">
        <v>0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0">
        <v>151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pageSetUpPr fitToPage="1"/>
  </sheetPr>
  <dimension ref="A1:T28"/>
  <sheetViews>
    <sheetView showGridLines="0" topLeftCell="A16" workbookViewId="0">
      <selection activeCell="U35" sqref="U35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567</v>
      </c>
      <c r="Q21" s="30">
        <v>567</v>
      </c>
      <c r="R21" s="30">
        <v>412</v>
      </c>
      <c r="S21" s="30">
        <v>69</v>
      </c>
      <c r="T21" s="30">
        <v>86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>R22+S22+T22</f>
        <v>716</v>
      </c>
      <c r="Q22" s="30">
        <v>258</v>
      </c>
      <c r="R22" s="30">
        <v>295</v>
      </c>
      <c r="S22" s="30">
        <v>284</v>
      </c>
      <c r="T22" s="30">
        <v>137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>R23+S23+T23</f>
        <v>60</v>
      </c>
      <c r="Q23" s="30">
        <v>10</v>
      </c>
      <c r="R23" s="30">
        <v>7</v>
      </c>
      <c r="S23" s="30">
        <v>47</v>
      </c>
      <c r="T23" s="30">
        <v>6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>R24+S24+T24</f>
        <v>1343</v>
      </c>
      <c r="Q24" s="30">
        <v>835</v>
      </c>
      <c r="R24" s="30">
        <v>714</v>
      </c>
      <c r="S24" s="30">
        <v>400</v>
      </c>
      <c r="T24" s="30">
        <v>229</v>
      </c>
    </row>
    <row r="25" spans="1:20" ht="45" customHeight="1" x14ac:dyDescent="0.25">
      <c r="A25" s="6" t="s">
        <v>15</v>
      </c>
      <c r="O25" s="7">
        <v>5</v>
      </c>
      <c r="P25" s="30">
        <v>795</v>
      </c>
      <c r="Q25" s="29"/>
      <c r="R25" s="29"/>
      <c r="S25" s="29"/>
      <c r="T25" s="29"/>
    </row>
    <row r="26" spans="1:20" ht="15.75" x14ac:dyDescent="0.25">
      <c r="A26" s="11" t="s">
        <v>9</v>
      </c>
      <c r="O26" s="7">
        <v>6</v>
      </c>
      <c r="P26" s="30">
        <v>221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0">
        <v>86</v>
      </c>
      <c r="Q27" s="18"/>
      <c r="R27" s="18"/>
      <c r="S27" s="18"/>
      <c r="T27" s="18"/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pageSetUpPr fitToPage="1"/>
  </sheetPr>
  <dimension ref="A1:T28"/>
  <sheetViews>
    <sheetView showGridLines="0" topLeftCell="A16" workbookViewId="0">
      <selection activeCell="Y28" sqref="Y28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928</v>
      </c>
      <c r="Q21" s="30">
        <v>928</v>
      </c>
      <c r="R21" s="30">
        <v>559</v>
      </c>
      <c r="S21" s="30">
        <v>0</v>
      </c>
      <c r="T21" s="30">
        <v>369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>R22+S22+T22</f>
        <v>1145</v>
      </c>
      <c r="Q22" s="30">
        <v>562</v>
      </c>
      <c r="R22" s="30">
        <v>397</v>
      </c>
      <c r="S22" s="30">
        <v>432</v>
      </c>
      <c r="T22" s="30">
        <v>316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>R23+S23+T23</f>
        <v>103</v>
      </c>
      <c r="Q23" s="30">
        <v>21</v>
      </c>
      <c r="R23" s="30">
        <v>29</v>
      </c>
      <c r="S23" s="30">
        <v>70</v>
      </c>
      <c r="T23" s="30">
        <v>4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>R24+S24+T24</f>
        <v>2176</v>
      </c>
      <c r="Q24" s="30">
        <v>1511</v>
      </c>
      <c r="R24" s="30">
        <v>985</v>
      </c>
      <c r="S24" s="30">
        <v>502</v>
      </c>
      <c r="T24" s="30">
        <v>689</v>
      </c>
    </row>
    <row r="25" spans="1:20" ht="45" customHeight="1" x14ac:dyDescent="0.25">
      <c r="A25" s="6" t="s">
        <v>15</v>
      </c>
      <c r="O25" s="7">
        <v>5</v>
      </c>
      <c r="P25" s="30">
        <v>1519</v>
      </c>
      <c r="Q25" s="29"/>
      <c r="R25" s="29"/>
      <c r="S25" s="29"/>
      <c r="T25" s="29"/>
    </row>
    <row r="26" spans="1:20" ht="15.75" x14ac:dyDescent="0.25">
      <c r="A26" s="11" t="s">
        <v>9</v>
      </c>
      <c r="O26" s="7">
        <v>6</v>
      </c>
      <c r="P26" s="30">
        <v>140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0">
        <v>369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T28"/>
  <sheetViews>
    <sheetView showGridLines="0" topLeftCell="A16" workbookViewId="0">
      <selection activeCell="P21" sqref="P21:T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1235</v>
      </c>
      <c r="Q21" s="35">
        <v>1235</v>
      </c>
      <c r="R21" s="35">
        <v>982</v>
      </c>
      <c r="S21" s="35">
        <v>0</v>
      </c>
      <c r="T21" s="35">
        <v>253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1292</v>
      </c>
      <c r="Q22" s="35">
        <v>556</v>
      </c>
      <c r="R22" s="35">
        <v>466</v>
      </c>
      <c r="S22" s="35">
        <v>487</v>
      </c>
      <c r="T22" s="35">
        <v>339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>R23+S23+T23</f>
        <v>74</v>
      </c>
      <c r="Q23" s="35">
        <v>13</v>
      </c>
      <c r="R23" s="35">
        <v>22</v>
      </c>
      <c r="S23" s="35">
        <v>46</v>
      </c>
      <c r="T23" s="35">
        <v>6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2601</v>
      </c>
      <c r="Q24" s="35">
        <v>1804</v>
      </c>
      <c r="R24" s="35">
        <v>1470</v>
      </c>
      <c r="S24" s="35">
        <v>533</v>
      </c>
      <c r="T24" s="35">
        <v>598</v>
      </c>
    </row>
    <row r="25" spans="1:20" ht="45" customHeight="1" x14ac:dyDescent="0.2">
      <c r="A25" s="6" t="s">
        <v>15</v>
      </c>
      <c r="O25" s="7">
        <v>5</v>
      </c>
      <c r="P25" s="36">
        <v>1458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96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9">
        <v>110</v>
      </c>
      <c r="Q27" s="55"/>
      <c r="R27" s="55"/>
      <c r="S27" s="55"/>
      <c r="T27" s="55"/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>
    <pageSetUpPr fitToPage="1"/>
  </sheetPr>
  <dimension ref="A1:T28"/>
  <sheetViews>
    <sheetView showGridLines="0" topLeftCell="A16" workbookViewId="0">
      <selection activeCell="S32" sqref="S32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476</v>
      </c>
      <c r="Q21" s="1">
        <v>476</v>
      </c>
      <c r="R21" s="1">
        <v>354</v>
      </c>
      <c r="S21" s="1">
        <v>0</v>
      </c>
      <c r="T21" s="1">
        <v>122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>R22+S22+T22</f>
        <v>599</v>
      </c>
      <c r="Q22" s="1">
        <v>274</v>
      </c>
      <c r="R22" s="1">
        <v>386</v>
      </c>
      <c r="S22" s="1">
        <v>34</v>
      </c>
      <c r="T22" s="1">
        <v>179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>R23+S23+T23</f>
        <v>47</v>
      </c>
      <c r="Q23" s="1">
        <v>12</v>
      </c>
      <c r="R23" s="1">
        <v>40</v>
      </c>
      <c r="S23" s="1">
        <v>1</v>
      </c>
      <c r="T23" s="1">
        <v>6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>R24+S24+T24</f>
        <v>1122</v>
      </c>
      <c r="Q24" s="1">
        <v>762</v>
      </c>
      <c r="R24" s="1">
        <v>780</v>
      </c>
      <c r="S24" s="1">
        <v>35</v>
      </c>
      <c r="T24" s="1">
        <v>307</v>
      </c>
    </row>
    <row r="25" spans="1:20" ht="45" customHeight="1" x14ac:dyDescent="0.25">
      <c r="A25" s="6" t="s">
        <v>15</v>
      </c>
      <c r="O25" s="7">
        <v>5</v>
      </c>
      <c r="P25" s="30">
        <v>679</v>
      </c>
      <c r="Q25" s="29"/>
      <c r="R25" s="29"/>
      <c r="S25" s="29"/>
      <c r="T25" s="29"/>
    </row>
    <row r="26" spans="1:20" ht="15.75" x14ac:dyDescent="0.25">
      <c r="A26" s="11" t="s">
        <v>9</v>
      </c>
      <c r="O26" s="7">
        <v>6</v>
      </c>
      <c r="P26" s="30">
        <v>81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0">
        <v>122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>
    <pageSetUpPr fitToPage="1"/>
  </sheetPr>
  <dimension ref="A1:T28"/>
  <sheetViews>
    <sheetView showGridLines="0" topLeftCell="A16" workbookViewId="0">
      <selection activeCell="V27" sqref="V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3321</v>
      </c>
      <c r="Q21" s="30">
        <v>3321</v>
      </c>
      <c r="R21" s="30">
        <v>2101</v>
      </c>
      <c r="S21" s="30">
        <v>540</v>
      </c>
      <c r="T21" s="30">
        <v>680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>R22+S22+T22</f>
        <v>3574</v>
      </c>
      <c r="Q22" s="30">
        <v>1236</v>
      </c>
      <c r="R22" s="30">
        <v>2066</v>
      </c>
      <c r="S22" s="30">
        <v>911</v>
      </c>
      <c r="T22" s="30">
        <v>597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>R23+S23+T23</f>
        <v>310</v>
      </c>
      <c r="Q23" s="30">
        <v>53</v>
      </c>
      <c r="R23" s="30">
        <v>214</v>
      </c>
      <c r="S23" s="30">
        <v>84</v>
      </c>
      <c r="T23" s="30">
        <v>12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>R24+S24+T24</f>
        <v>7205</v>
      </c>
      <c r="Q24" s="30">
        <v>4610</v>
      </c>
      <c r="R24" s="30">
        <v>4381</v>
      </c>
      <c r="S24" s="30">
        <v>1535</v>
      </c>
      <c r="T24" s="30">
        <v>1289</v>
      </c>
    </row>
    <row r="25" spans="1:20" ht="45" customHeight="1" x14ac:dyDescent="0.25">
      <c r="A25" s="6" t="s">
        <v>15</v>
      </c>
      <c r="O25" s="7">
        <v>5</v>
      </c>
      <c r="P25" s="30">
        <v>1613</v>
      </c>
      <c r="Q25" s="29"/>
      <c r="R25" s="29"/>
      <c r="S25" s="29"/>
      <c r="T25" s="29"/>
    </row>
    <row r="26" spans="1:20" ht="15.75" x14ac:dyDescent="0.25">
      <c r="A26" s="11" t="s">
        <v>9</v>
      </c>
      <c r="O26" s="7">
        <v>6</v>
      </c>
      <c r="P26" s="30">
        <v>462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0">
        <v>680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rgb="FFC00000"/>
    <pageSetUpPr fitToPage="1"/>
  </sheetPr>
  <dimension ref="A1:T28"/>
  <sheetViews>
    <sheetView showGridLines="0" topLeftCell="A16" workbookViewId="0">
      <selection activeCell="A28" sqref="A28:T28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0">
        <f>'м.р. Большеглушицкий'!P21+'м.р. Большечерниговский'!P21</f>
        <v>1426</v>
      </c>
      <c r="Q21" s="30">
        <f>'м.р. Большеглушицкий'!Q21+'м.р. Большечерниговский'!Q21</f>
        <v>1426</v>
      </c>
      <c r="R21" s="30">
        <f>'м.р. Большеглушицкий'!R21+'м.р. Большечерниговский'!R21</f>
        <v>1021</v>
      </c>
      <c r="S21" s="30">
        <f>'м.р. Большеглушицкий'!S21+'м.р. Большечерниговский'!S21</f>
        <v>0</v>
      </c>
      <c r="T21" s="30">
        <f>'м.р. Большеглушицкий'!T21+'м.р. Большечерниговский'!T21</f>
        <v>405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0">
        <f>'м.р. Большеглушицкий'!P22+'м.р. Большечерниговский'!P22</f>
        <v>1788</v>
      </c>
      <c r="Q22" s="30">
        <f>'м.р. Большеглушицкий'!Q22+'м.р. Большечерниговский'!Q22</f>
        <v>707</v>
      </c>
      <c r="R22" s="30">
        <f>'м.р. Большеглушицкий'!R22+'м.р. Большечерниговский'!R22</f>
        <v>574</v>
      </c>
      <c r="S22" s="30">
        <f>'м.р. Большеглушицкий'!S22+'м.р. Большечерниговский'!S22</f>
        <v>674</v>
      </c>
      <c r="T22" s="30">
        <f>'м.р. Большеглушицкий'!T22+'м.р. Большечерниговский'!T22</f>
        <v>540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0">
        <f>'м.р. Большеглушицкий'!P23+'м.р. Большечерниговский'!P23</f>
        <v>198</v>
      </c>
      <c r="Q23" s="30">
        <f>'м.р. Большеглушицкий'!Q23+'м.р. Большечерниговский'!Q23</f>
        <v>36</v>
      </c>
      <c r="R23" s="30">
        <f>'м.р. Большеглушицкий'!R23+'м.р. Большечерниговский'!R23</f>
        <v>70</v>
      </c>
      <c r="S23" s="30">
        <f>'м.р. Большеглушицкий'!S23+'м.р. Большечерниговский'!S23</f>
        <v>107</v>
      </c>
      <c r="T23" s="30">
        <f>'м.р. Большеглушицкий'!T23+'м.р. Большечерниговский'!T23</f>
        <v>21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0">
        <f>'м.р. Большеглушицкий'!P24+'м.р. Большечерниговский'!P24</f>
        <v>3412</v>
      </c>
      <c r="Q24" s="30">
        <f>'м.р. Большеглушицкий'!Q24+'м.р. Большечерниговский'!Q24</f>
        <v>2169</v>
      </c>
      <c r="R24" s="30">
        <f>'м.р. Большеглушицкий'!R24+'м.р. Большечерниговский'!R24</f>
        <v>1665</v>
      </c>
      <c r="S24" s="30">
        <f>'м.р. Большеглушицкий'!S24+'м.р. Большечерниговский'!S24</f>
        <v>781</v>
      </c>
      <c r="T24" s="30">
        <f>'м.р. Большеглушицкий'!T24+'м.р. Большечерниговский'!T24</f>
        <v>966</v>
      </c>
    </row>
    <row r="25" spans="1:20" ht="45" customHeight="1" x14ac:dyDescent="0.25">
      <c r="A25" s="6" t="s">
        <v>15</v>
      </c>
      <c r="O25" s="7">
        <v>5</v>
      </c>
      <c r="P25" s="30">
        <f>'м.р. Большеглушицкий'!P25+'м.р. Большечерниговский'!P25</f>
        <v>1968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'м.р. Большеглушицкий'!P26+'м.р. Большечерниговский'!P26</f>
        <v>135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'м.р. Большеглушицкий'!P27+'м.р. Большечерниговский'!P27</f>
        <v>169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pageSetUpPr fitToPage="1"/>
  </sheetPr>
  <dimension ref="A1:T28"/>
  <sheetViews>
    <sheetView showGridLines="0" topLeftCell="A16" workbookViewId="0">
      <selection activeCell="P21" sqref="P21:T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v>692</v>
      </c>
      <c r="Q21" s="27">
        <v>692</v>
      </c>
      <c r="R21" s="27">
        <v>405</v>
      </c>
      <c r="S21" s="27">
        <v>0</v>
      </c>
      <c r="T21" s="27">
        <v>287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v>849</v>
      </c>
      <c r="Q22" s="27">
        <v>374</v>
      </c>
      <c r="R22" s="27">
        <v>313</v>
      </c>
      <c r="S22" s="27">
        <v>267</v>
      </c>
      <c r="T22" s="27">
        <v>269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v>90</v>
      </c>
      <c r="Q23" s="27">
        <v>19</v>
      </c>
      <c r="R23" s="27">
        <v>39</v>
      </c>
      <c r="S23" s="27">
        <v>48</v>
      </c>
      <c r="T23" s="27">
        <v>3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v>1631</v>
      </c>
      <c r="Q24" s="27">
        <v>1085</v>
      </c>
      <c r="R24" s="27">
        <v>757</v>
      </c>
      <c r="S24" s="27">
        <v>315</v>
      </c>
      <c r="T24" s="27">
        <v>559</v>
      </c>
    </row>
    <row r="25" spans="1:20" ht="45" customHeight="1" x14ac:dyDescent="0.2">
      <c r="A25" s="6" t="s">
        <v>15</v>
      </c>
      <c r="O25" s="7">
        <v>5</v>
      </c>
      <c r="P25" s="28">
        <v>798</v>
      </c>
      <c r="Q25" s="29"/>
      <c r="R25" s="29"/>
      <c r="S25" s="29"/>
      <c r="T25" s="29"/>
    </row>
    <row r="26" spans="1:20" ht="15.75" x14ac:dyDescent="0.2">
      <c r="A26" s="11" t="s">
        <v>9</v>
      </c>
      <c r="O26" s="7">
        <v>6</v>
      </c>
      <c r="P26" s="28">
        <v>70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9">
        <v>90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T28"/>
  <sheetViews>
    <sheetView showGridLines="0" topLeftCell="A16" workbookViewId="0">
      <selection activeCell="Q21" sqref="Q21:Q23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734</v>
      </c>
      <c r="Q21" s="27">
        <v>734</v>
      </c>
      <c r="R21" s="27">
        <v>616</v>
      </c>
      <c r="S21" s="27">
        <v>0</v>
      </c>
      <c r="T21" s="27">
        <v>118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>R22+S22+T22</f>
        <v>939</v>
      </c>
      <c r="Q22" s="27">
        <v>333</v>
      </c>
      <c r="R22" s="27">
        <v>261</v>
      </c>
      <c r="S22" s="27">
        <v>407</v>
      </c>
      <c r="T22" s="27">
        <v>271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 t="shared" ref="P23:P24" si="0">R23+S23+T23</f>
        <v>108</v>
      </c>
      <c r="Q23" s="27">
        <v>17</v>
      </c>
      <c r="R23" s="27">
        <v>31</v>
      </c>
      <c r="S23" s="27">
        <v>59</v>
      </c>
      <c r="T23" s="27">
        <v>18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 t="shared" si="0"/>
        <v>1781</v>
      </c>
      <c r="Q24" s="27">
        <v>1084</v>
      </c>
      <c r="R24" s="27">
        <v>908</v>
      </c>
      <c r="S24" s="27">
        <v>466</v>
      </c>
      <c r="T24" s="27">
        <v>407</v>
      </c>
    </row>
    <row r="25" spans="1:20" ht="45" customHeight="1" x14ac:dyDescent="0.2">
      <c r="A25" s="6" t="s">
        <v>15</v>
      </c>
      <c r="O25" s="7">
        <v>5</v>
      </c>
      <c r="P25" s="28">
        <v>1170</v>
      </c>
      <c r="Q25" s="29"/>
      <c r="R25" s="29"/>
      <c r="S25" s="29"/>
      <c r="T25" s="29"/>
    </row>
    <row r="26" spans="1:20" ht="15.75" x14ac:dyDescent="0.2">
      <c r="A26" s="11" t="s">
        <v>9</v>
      </c>
      <c r="O26" s="7">
        <v>6</v>
      </c>
      <c r="P26" s="28">
        <v>65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79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C00000"/>
    <pageSetUpPr fitToPage="1"/>
  </sheetPr>
  <dimension ref="A1:T28"/>
  <sheetViews>
    <sheetView showGridLines="0" topLeftCell="A16" workbookViewId="0">
      <selection activeCell="P27" sqref="P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0">
        <f>'м.р. Волжский'!P21+'г. Новокуйбышевск'!P21</f>
        <v>14162</v>
      </c>
      <c r="Q21" s="30">
        <f>'м.р. Волжский'!Q21+'г. Новокуйбышевск'!Q21</f>
        <v>14162</v>
      </c>
      <c r="R21" s="30">
        <f>'м.р. Волжский'!R21+'г. Новокуйбышевск'!R21</f>
        <v>8598</v>
      </c>
      <c r="S21" s="30">
        <f>'м.р. Волжский'!S21+'г. Новокуйбышевск'!S21</f>
        <v>2399</v>
      </c>
      <c r="T21" s="30">
        <f>'м.р. Волжский'!T21+'г. Новокуйбышевск'!T21</f>
        <v>3165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0">
        <f>'м.р. Волжский'!P22+'г. Новокуйбышевск'!P22</f>
        <v>12617</v>
      </c>
      <c r="Q22" s="30">
        <f>'м.р. Волжский'!Q22+'г. Новокуйбышевск'!Q22</f>
        <v>3490</v>
      </c>
      <c r="R22" s="30">
        <f>'м.р. Волжский'!R22+'г. Новокуйбышевск'!R22</f>
        <v>4389</v>
      </c>
      <c r="S22" s="30">
        <f>'м.р. Волжский'!S22+'г. Новокуйбышевск'!S22</f>
        <v>5384</v>
      </c>
      <c r="T22" s="30">
        <f>'м.р. Волжский'!T22+'г. Новокуйбышевск'!T22</f>
        <v>2844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0">
        <f>'м.р. Волжский'!P23+'г. Новокуйбышевск'!P23</f>
        <v>1086</v>
      </c>
      <c r="Q23" s="30">
        <f>'м.р. Волжский'!Q23+'г. Новокуйбышевск'!Q23</f>
        <v>205</v>
      </c>
      <c r="R23" s="30">
        <f>'м.р. Волжский'!R23+'г. Новокуйбышевск'!R23</f>
        <v>296</v>
      </c>
      <c r="S23" s="30">
        <f>'м.р. Волжский'!S23+'г. Новокуйбышевск'!S23</f>
        <v>658</v>
      </c>
      <c r="T23" s="30">
        <f>'м.р. Волжский'!T23+'г. Новокуйбышевск'!T23</f>
        <v>132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0">
        <f>'м.р. Волжский'!P24+'г. Новокуйбышевск'!P24</f>
        <v>27865</v>
      </c>
      <c r="Q24" s="30">
        <f>'м.р. Волжский'!Q24+'г. Новокуйбышевск'!Q24</f>
        <v>17857</v>
      </c>
      <c r="R24" s="30">
        <f>'м.р. Волжский'!R24+'г. Новокуйбышевск'!R24</f>
        <v>13283</v>
      </c>
      <c r="S24" s="30">
        <f>'м.р. Волжский'!S24+'г. Новокуйбышевск'!S24</f>
        <v>8441</v>
      </c>
      <c r="T24" s="30">
        <f>'м.р. Волжский'!T24+'г. Новокуйбышевск'!T24</f>
        <v>6141</v>
      </c>
    </row>
    <row r="25" spans="1:20" ht="45" customHeight="1" x14ac:dyDescent="0.25">
      <c r="A25" s="6" t="s">
        <v>15</v>
      </c>
      <c r="O25" s="7">
        <v>5</v>
      </c>
      <c r="P25" s="30">
        <f>'м.р. Волжский'!P25+'г. Новокуйбышевск'!P25</f>
        <v>7739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'м.р. Волжский'!P26+'г. Новокуйбышевск'!P26</f>
        <v>121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'м.р. Волжский'!P27+'г. Новокуйбышевск'!P27</f>
        <v>1324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T28"/>
  <sheetViews>
    <sheetView showGridLines="0" topLeftCell="A16" workbookViewId="0">
      <selection activeCell="Q24" sqref="Q24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v>9585</v>
      </c>
      <c r="Q21" s="35">
        <v>9585</v>
      </c>
      <c r="R21" s="35">
        <v>5626</v>
      </c>
      <c r="S21" s="35">
        <v>2091</v>
      </c>
      <c r="T21" s="35">
        <v>1868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v>8004</v>
      </c>
      <c r="Q22" s="35">
        <v>2237</v>
      </c>
      <c r="R22" s="35">
        <v>2853</v>
      </c>
      <c r="S22" s="35">
        <v>3299</v>
      </c>
      <c r="T22" s="35">
        <v>1852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v>517</v>
      </c>
      <c r="Q23" s="35">
        <v>132</v>
      </c>
      <c r="R23" s="35">
        <v>104</v>
      </c>
      <c r="S23" s="35">
        <v>325</v>
      </c>
      <c r="T23" s="35">
        <v>88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v>18106</v>
      </c>
      <c r="Q24" s="35">
        <v>11954</v>
      </c>
      <c r="R24" s="35">
        <v>8583</v>
      </c>
      <c r="S24" s="35">
        <v>5715</v>
      </c>
      <c r="T24" s="35">
        <v>3808</v>
      </c>
    </row>
    <row r="25" spans="1:20" ht="45" customHeight="1" x14ac:dyDescent="0.2">
      <c r="A25" s="6" t="s">
        <v>15</v>
      </c>
      <c r="O25" s="7">
        <v>5</v>
      </c>
      <c r="P25" s="36">
        <v>4403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121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9">
        <v>1032</v>
      </c>
      <c r="Q27" s="58"/>
      <c r="R27" s="58"/>
      <c r="S27" s="58"/>
      <c r="T27" s="58"/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T28"/>
  <sheetViews>
    <sheetView showGridLines="0" topLeftCell="A16" workbookViewId="0">
      <selection activeCell="Q22" sqref="Q22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4577</v>
      </c>
      <c r="Q21" s="35">
        <v>4577</v>
      </c>
      <c r="R21" s="35">
        <v>2972</v>
      </c>
      <c r="S21" s="35">
        <v>308</v>
      </c>
      <c r="T21" s="35">
        <v>1297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4613</v>
      </c>
      <c r="Q22" s="35">
        <v>1253</v>
      </c>
      <c r="R22" s="35">
        <v>1536</v>
      </c>
      <c r="S22" s="35">
        <v>2085</v>
      </c>
      <c r="T22" s="35">
        <v>992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>R23+S23+T23</f>
        <v>569</v>
      </c>
      <c r="Q23" s="35">
        <v>73</v>
      </c>
      <c r="R23" s="35">
        <v>192</v>
      </c>
      <c r="S23" s="35">
        <v>333</v>
      </c>
      <c r="T23" s="35">
        <v>44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9759</v>
      </c>
      <c r="Q24" s="35">
        <v>5903</v>
      </c>
      <c r="R24" s="35">
        <v>4700</v>
      </c>
      <c r="S24" s="35">
        <v>2726</v>
      </c>
      <c r="T24" s="35">
        <v>2333</v>
      </c>
    </row>
    <row r="25" spans="1:20" ht="45" customHeight="1" x14ac:dyDescent="0.2">
      <c r="A25" s="6" t="s">
        <v>17</v>
      </c>
      <c r="O25" s="7">
        <v>5</v>
      </c>
      <c r="P25" s="36">
        <v>3336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/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9">
        <v>292</v>
      </c>
      <c r="Q27" s="60"/>
      <c r="R27" s="60"/>
      <c r="S27" s="60"/>
      <c r="T27" s="60"/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35"/>
  <sheetViews>
    <sheetView showGridLines="0" topLeftCell="A17" workbookViewId="0">
      <selection activeCell="W28" sqref="W28"/>
    </sheetView>
  </sheetViews>
  <sheetFormatPr defaultColWidth="9.140625" defaultRowHeight="12.75" x14ac:dyDescent="0.2"/>
  <cols>
    <col min="1" max="1" width="45" style="16" bestFit="1" customWidth="1"/>
    <col min="2" max="14" width="3.28515625" style="16" hidden="1" customWidth="1"/>
    <col min="15" max="15" width="6.42578125" style="16" bestFit="1" customWidth="1"/>
    <col min="16" max="20" width="16.7109375" style="16" customWidth="1"/>
    <col min="21" max="16384" width="9.140625" style="16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v>1964</v>
      </c>
      <c r="Q21" s="35">
        <v>1074</v>
      </c>
      <c r="R21" s="35">
        <v>98</v>
      </c>
      <c r="S21" s="35">
        <v>32</v>
      </c>
      <c r="T21" s="35">
        <v>1834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v>2086</v>
      </c>
      <c r="Q22" s="35">
        <v>675</v>
      </c>
      <c r="R22" s="35">
        <v>16</v>
      </c>
      <c r="S22" s="35">
        <v>760</v>
      </c>
      <c r="T22" s="35">
        <v>1310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v>449</v>
      </c>
      <c r="Q23" s="35">
        <v>31</v>
      </c>
      <c r="R23" s="35">
        <v>0</v>
      </c>
      <c r="S23" s="35">
        <v>280</v>
      </c>
      <c r="T23" s="35">
        <v>169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v>4499</v>
      </c>
      <c r="Q24" s="35">
        <v>1780</v>
      </c>
      <c r="R24" s="35">
        <v>114</v>
      </c>
      <c r="S24" s="35">
        <v>1072</v>
      </c>
      <c r="T24" s="35">
        <v>3313</v>
      </c>
    </row>
    <row r="25" spans="1:20" ht="45" customHeight="1" x14ac:dyDescent="0.2">
      <c r="A25" s="6" t="s">
        <v>15</v>
      </c>
      <c r="O25" s="7">
        <v>5</v>
      </c>
      <c r="P25" s="36">
        <v>1850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463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31</v>
      </c>
      <c r="Q27" s="42"/>
      <c r="R27" s="42"/>
      <c r="S27" s="42"/>
      <c r="T27" s="42"/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  <row r="30" spans="1:20" x14ac:dyDescent="0.2">
      <c r="P30" s="21"/>
      <c r="Q30" s="21"/>
      <c r="R30" s="21"/>
      <c r="S30" s="21"/>
      <c r="T30" s="21"/>
    </row>
    <row r="31" spans="1:20" x14ac:dyDescent="0.2">
      <c r="P31" s="21"/>
      <c r="Q31" s="21"/>
      <c r="R31" s="21"/>
      <c r="S31" s="21"/>
      <c r="T31" s="21"/>
    </row>
    <row r="32" spans="1:20" x14ac:dyDescent="0.2">
      <c r="P32" s="21"/>
      <c r="Q32" s="21"/>
      <c r="R32" s="21"/>
      <c r="S32" s="21"/>
      <c r="T32" s="21"/>
    </row>
    <row r="33" spans="16:20" x14ac:dyDescent="0.2">
      <c r="P33" s="21"/>
      <c r="Q33" s="21"/>
      <c r="R33" s="21"/>
      <c r="S33" s="21"/>
      <c r="T33" s="21"/>
    </row>
    <row r="34" spans="16:20" x14ac:dyDescent="0.2">
      <c r="P34" s="21"/>
      <c r="Q34" s="21"/>
      <c r="R34" s="21"/>
      <c r="S34" s="21"/>
      <c r="T34" s="21"/>
    </row>
    <row r="35" spans="16:20" x14ac:dyDescent="0.2">
      <c r="P35" s="21"/>
      <c r="Q35" s="21"/>
      <c r="R35" s="21"/>
      <c r="S35" s="21"/>
      <c r="T35" s="21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C00000"/>
    <pageSetUpPr fitToPage="1"/>
  </sheetPr>
  <dimension ref="A1:T28"/>
  <sheetViews>
    <sheetView showGridLines="0" topLeftCell="A16" workbookViewId="0">
      <selection activeCell="U27" sqref="U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30915</v>
      </c>
      <c r="Q21" s="35">
        <v>30915</v>
      </c>
      <c r="R21" s="35">
        <v>11686</v>
      </c>
      <c r="S21" s="35">
        <v>2956</v>
      </c>
      <c r="T21" s="35">
        <v>16273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32752</v>
      </c>
      <c r="Q22" s="35">
        <v>4549</v>
      </c>
      <c r="R22" s="35">
        <v>6319</v>
      </c>
      <c r="S22" s="35">
        <v>19904</v>
      </c>
      <c r="T22" s="35">
        <v>6529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 t="shared" si="0"/>
        <v>4461</v>
      </c>
      <c r="Q23" s="35">
        <v>428</v>
      </c>
      <c r="R23" s="35">
        <v>443</v>
      </c>
      <c r="S23" s="35">
        <v>3710</v>
      </c>
      <c r="T23" s="35">
        <v>308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68128</v>
      </c>
      <c r="Q24" s="35">
        <v>35892</v>
      </c>
      <c r="R24" s="35">
        <v>18448</v>
      </c>
      <c r="S24" s="35">
        <v>26570</v>
      </c>
      <c r="T24" s="35">
        <v>23110</v>
      </c>
    </row>
    <row r="25" spans="1:20" ht="45" customHeight="1" x14ac:dyDescent="0.2">
      <c r="A25" s="6" t="s">
        <v>15</v>
      </c>
      <c r="O25" s="7">
        <v>5</v>
      </c>
      <c r="P25" s="54">
        <v>17795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54">
        <v>240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9">
        <v>1967</v>
      </c>
      <c r="Q27" s="53"/>
      <c r="R27" s="53"/>
      <c r="S27" s="53"/>
      <c r="T27" s="53"/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C00000"/>
    <pageSetUpPr fitToPage="1"/>
  </sheetPr>
  <dimension ref="A1:T28"/>
  <sheetViews>
    <sheetView showGridLines="0" topLeftCell="A16" workbookViewId="0">
      <selection activeCell="W39" sqref="W39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5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2">
        <f>'м.р. Сызранский'!P21+'м.р. Шигонский'!P21+'г. Сызрань'!P21+'г. Октябрьск'!P21</f>
        <v>10012</v>
      </c>
      <c r="Q21" s="30">
        <f>'м.р. Сызранский'!Q21+'м.р. Шигонский'!Q21+'г. Сызрань'!Q21+'г. Октябрьск'!Q21</f>
        <v>9948</v>
      </c>
      <c r="R21" s="30">
        <f>'м.р. Сызранский'!R21+'м.р. Шигонский'!R21+'г. Сызрань'!R21+'г. Октябрьск'!R21</f>
        <v>7625</v>
      </c>
      <c r="S21" s="30">
        <f>'м.р. Сызранский'!S21+'м.р. Шигонский'!S21+'г. Сызрань'!S21+'г. Октябрьск'!S21</f>
        <v>1465</v>
      </c>
      <c r="T21" s="30">
        <f>'м.р. Сызранский'!T21+'м.р. Шигонский'!T21+'г. Сызрань'!T21+'г. Октябрьск'!T21</f>
        <v>922</v>
      </c>
    </row>
    <row r="22" spans="1:20" ht="15.75" x14ac:dyDescent="0.25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2">
        <f>'м.р. Сызранский'!P22+'м.р. Шигонский'!P22+'г. Сызрань'!P22+'г. Октябрьск'!P22</f>
        <v>10582</v>
      </c>
      <c r="Q22" s="30">
        <f>'м.р. Сызранский'!Q22+'м.р. Шигонский'!Q22+'г. Сызрань'!Q22+'г. Октябрьск'!Q22</f>
        <v>2796</v>
      </c>
      <c r="R22" s="30">
        <f>'м.р. Сызранский'!R22+'м.р. Шигонский'!R22+'г. Сызрань'!R22+'г. Октябрьск'!R22</f>
        <v>6263</v>
      </c>
      <c r="S22" s="30">
        <f>'м.р. Сызранский'!S22+'м.р. Шигонский'!S22+'г. Сызрань'!S22+'г. Октябрьск'!S22</f>
        <v>3043</v>
      </c>
      <c r="T22" s="30">
        <f>'м.р. Сызранский'!T22+'м.р. Шигонский'!T22+'г. Сызрань'!T22+'г. Октябрьск'!T22</f>
        <v>1276</v>
      </c>
    </row>
    <row r="23" spans="1:20" ht="15.75" x14ac:dyDescent="0.2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2">
        <f>'м.р. Сызранский'!P23+'м.р. Шигонский'!P23+'г. Сызрань'!P23+'г. Октябрьск'!P23</f>
        <v>986</v>
      </c>
      <c r="Q23" s="30">
        <f>'м.р. Сызранский'!Q23+'м.р. Шигонский'!Q23+'г. Сызрань'!Q23+'г. Октябрьск'!Q23</f>
        <v>151</v>
      </c>
      <c r="R23" s="30">
        <f>'м.р. Сызранский'!R23+'м.р. Шигонский'!R23+'г. Сызрань'!R23+'г. Октябрьск'!R23</f>
        <v>579</v>
      </c>
      <c r="S23" s="30">
        <f>'м.р. Сызранский'!S23+'м.р. Шигонский'!S23+'г. Сызрань'!S23+'г. Октябрьск'!S23</f>
        <v>345</v>
      </c>
      <c r="T23" s="30">
        <f>'м.р. Сызранский'!T23+'м.р. Шигонский'!T23+'г. Сызрань'!T23+'г. Октябрьск'!T23</f>
        <v>62</v>
      </c>
    </row>
    <row r="24" spans="1:20" ht="15.75" x14ac:dyDescent="0.25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2">
        <f>'м.р. Сызранский'!P24+'м.р. Шигонский'!P24+'г. Сызрань'!P24+'г. Октябрьск'!P24</f>
        <v>21580</v>
      </c>
      <c r="Q24" s="30">
        <f>'м.р. Сызранский'!Q24+'м.р. Шигонский'!Q24+'г. Сызрань'!Q24+'г. Октябрьск'!Q24</f>
        <v>12895</v>
      </c>
      <c r="R24" s="30">
        <f>'м.р. Сызранский'!R24+'м.р. Шигонский'!R24+'г. Сызрань'!R24+'г. Октябрьск'!R24</f>
        <v>14467</v>
      </c>
      <c r="S24" s="30">
        <f>'м.р. Сызранский'!S24+'м.р. Шигонский'!S24+'г. Сызрань'!S24+'г. Октябрьск'!S24</f>
        <v>4853</v>
      </c>
      <c r="T24" s="30">
        <f>'м.р. Сызранский'!T24+'м.р. Шигонский'!T24+'г. Сызрань'!T24+'г. Октябрьск'!T24</f>
        <v>2260</v>
      </c>
    </row>
    <row r="25" spans="1:20" ht="45" customHeight="1" x14ac:dyDescent="0.25">
      <c r="A25" s="6" t="s">
        <v>15</v>
      </c>
      <c r="O25" s="7">
        <v>5</v>
      </c>
      <c r="P25" s="30">
        <f>'м.р. Сызранский'!P25+'м.р. Шигонский'!P25+'г. Сызрань'!P25+'г. Октябрьск'!P25</f>
        <v>6730</v>
      </c>
      <c r="Q25" s="31"/>
      <c r="R25" s="31"/>
      <c r="S25" s="31"/>
      <c r="T25" s="31"/>
    </row>
    <row r="26" spans="1:20" ht="15.75" x14ac:dyDescent="0.25">
      <c r="A26" s="11" t="s">
        <v>9</v>
      </c>
      <c r="O26" s="7">
        <v>6</v>
      </c>
      <c r="P26" s="30">
        <f>'м.р. Сызранский'!P26+'м.р. Шигонский'!P26+'г. Сызрань'!P26+'г. Октябрьск'!P26</f>
        <v>424</v>
      </c>
      <c r="Q26" s="31"/>
      <c r="R26" s="31"/>
      <c r="S26" s="31"/>
      <c r="T26" s="31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f>'м.р. Сызранский'!P27+'м.р. Шигонский'!P27+'г. Сызрань'!P27+'г. Октябрьск'!P27</f>
        <v>793</v>
      </c>
      <c r="Q27" s="31"/>
      <c r="R27" s="31"/>
      <c r="S27" s="31"/>
      <c r="T27" s="31"/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C00000"/>
    <pageSetUpPr fitToPage="1"/>
  </sheetPr>
  <dimension ref="A1:T35"/>
  <sheetViews>
    <sheetView showGridLines="0" tabSelected="1" topLeftCell="A16" workbookViewId="0">
      <selection activeCell="AB27" sqref="AB27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62">
        <v>3</v>
      </c>
      <c r="Q20" s="62">
        <v>4</v>
      </c>
      <c r="R20" s="62">
        <v>5</v>
      </c>
      <c r="S20" s="62">
        <v>6</v>
      </c>
      <c r="T20" s="62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1">
        <v>1</v>
      </c>
      <c r="P21" s="65">
        <v>4441</v>
      </c>
      <c r="Q21" s="63">
        <v>3363</v>
      </c>
      <c r="R21" s="63">
        <v>1551</v>
      </c>
      <c r="S21" s="63">
        <v>204</v>
      </c>
      <c r="T21" s="63">
        <v>2686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1">
        <v>2</v>
      </c>
      <c r="P22" s="65">
        <v>5028</v>
      </c>
      <c r="Q22" s="63">
        <v>1927</v>
      </c>
      <c r="R22" s="63">
        <v>1648</v>
      </c>
      <c r="S22" s="63">
        <v>608</v>
      </c>
      <c r="T22" s="63">
        <v>2772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1">
        <v>3</v>
      </c>
      <c r="P23" s="65">
        <v>1819</v>
      </c>
      <c r="Q23" s="63">
        <v>174</v>
      </c>
      <c r="R23" s="63">
        <v>356</v>
      </c>
      <c r="S23" s="63">
        <v>154</v>
      </c>
      <c r="T23" s="63">
        <v>1309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1">
        <v>4</v>
      </c>
      <c r="P24" s="65">
        <v>11288</v>
      </c>
      <c r="Q24" s="63">
        <v>5464</v>
      </c>
      <c r="R24" s="63">
        <v>3555</v>
      </c>
      <c r="S24" s="63">
        <v>966</v>
      </c>
      <c r="T24" s="63">
        <v>6767</v>
      </c>
    </row>
    <row r="25" spans="1:20" ht="45" customHeight="1" x14ac:dyDescent="0.2">
      <c r="A25" s="6" t="s">
        <v>15</v>
      </c>
      <c r="O25" s="7">
        <v>5</v>
      </c>
      <c r="P25" s="72">
        <v>5307</v>
      </c>
    </row>
    <row r="26" spans="1:20" ht="15.75" x14ac:dyDescent="0.2">
      <c r="A26" s="11" t="s">
        <v>9</v>
      </c>
      <c r="O26" s="7">
        <v>6</v>
      </c>
      <c r="P26" s="72">
        <v>952</v>
      </c>
    </row>
    <row r="27" spans="1:20" ht="63.75" x14ac:dyDescent="0.2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72">
        <v>37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  <row r="29" spans="1:20" x14ac:dyDescent="0.2">
      <c r="P29" s="21"/>
      <c r="Q29" s="21"/>
      <c r="R29" s="21"/>
      <c r="S29" s="21"/>
      <c r="T29" s="21"/>
    </row>
    <row r="30" spans="1:20" x14ac:dyDescent="0.2">
      <c r="P30" s="21"/>
      <c r="Q30" s="21"/>
      <c r="R30" s="21"/>
      <c r="S30" s="21"/>
      <c r="T30" s="21"/>
    </row>
    <row r="31" spans="1:20" x14ac:dyDescent="0.2">
      <c r="P31" s="21"/>
      <c r="Q31" s="21"/>
      <c r="R31" s="21"/>
      <c r="S31" s="21"/>
      <c r="T31" s="21"/>
    </row>
    <row r="32" spans="1:20" x14ac:dyDescent="0.2">
      <c r="P32" s="21"/>
      <c r="Q32" s="21"/>
      <c r="R32" s="21"/>
      <c r="S32" s="21"/>
      <c r="T32" s="21"/>
    </row>
    <row r="33" spans="16:20" x14ac:dyDescent="0.2">
      <c r="P33" s="21"/>
      <c r="Q33" s="21"/>
      <c r="R33" s="21"/>
      <c r="S33" s="21"/>
      <c r="T33" s="21"/>
    </row>
    <row r="34" spans="16:20" x14ac:dyDescent="0.2">
      <c r="P34" s="21"/>
      <c r="Q34" s="21"/>
      <c r="R34" s="21"/>
      <c r="S34" s="21"/>
      <c r="T34" s="21"/>
    </row>
    <row r="35" spans="16:20" x14ac:dyDescent="0.2">
      <c r="P35" s="21"/>
      <c r="Q35" s="21"/>
      <c r="R35" s="21"/>
      <c r="S35" s="21"/>
      <c r="T35" s="21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C00000"/>
    <pageSetUpPr fitToPage="1"/>
  </sheetPr>
  <dimension ref="A1:T28"/>
  <sheetViews>
    <sheetView showGridLines="0" topLeftCell="A16" workbookViewId="0">
      <selection activeCell="W26" sqref="W26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56131</v>
      </c>
      <c r="Q21" s="35">
        <v>56131</v>
      </c>
      <c r="R21" s="35">
        <v>28580</v>
      </c>
      <c r="S21" s="35">
        <v>15633</v>
      </c>
      <c r="T21" s="35">
        <v>11918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53712</v>
      </c>
      <c r="Q22" s="35">
        <v>12756</v>
      </c>
      <c r="R22" s="35">
        <v>28406</v>
      </c>
      <c r="S22" s="35">
        <v>19549</v>
      </c>
      <c r="T22" s="35">
        <v>5757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>R23+S23+T23</f>
        <v>7955</v>
      </c>
      <c r="Q23" s="35">
        <v>1112</v>
      </c>
      <c r="R23" s="35">
        <v>4512</v>
      </c>
      <c r="S23" s="35">
        <v>3000</v>
      </c>
      <c r="T23" s="35">
        <v>443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117798</v>
      </c>
      <c r="Q24" s="35">
        <v>69999</v>
      </c>
      <c r="R24" s="35">
        <v>61498</v>
      </c>
      <c r="S24" s="35">
        <v>38182</v>
      </c>
      <c r="T24" s="35">
        <v>18118</v>
      </c>
    </row>
    <row r="25" spans="1:20" ht="45" customHeight="1" x14ac:dyDescent="0.2">
      <c r="A25" s="6" t="s">
        <v>15</v>
      </c>
      <c r="O25" s="7">
        <v>5</v>
      </c>
      <c r="P25" s="36">
        <v>23676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4729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39">
        <v>2152</v>
      </c>
      <c r="Q27" s="59"/>
      <c r="R27" s="59"/>
      <c r="S27" s="59"/>
      <c r="T27" s="59"/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T28"/>
  <sheetViews>
    <sheetView showGridLines="0" topLeftCell="A16" workbookViewId="0">
      <selection activeCell="R46" sqref="R46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1005</v>
      </c>
      <c r="Q21" s="35">
        <v>1005</v>
      </c>
      <c r="R21" s="35">
        <v>898</v>
      </c>
      <c r="S21" s="35">
        <v>0</v>
      </c>
      <c r="T21" s="35">
        <v>107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 t="shared" ref="P22:P24" si="0">R22+S22+T22</f>
        <v>1099</v>
      </c>
      <c r="Q22" s="35">
        <v>405</v>
      </c>
      <c r="R22" s="35">
        <v>573</v>
      </c>
      <c r="S22" s="35">
        <v>345</v>
      </c>
      <c r="T22" s="35">
        <v>181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 t="shared" si="0"/>
        <v>59</v>
      </c>
      <c r="Q23" s="35">
        <v>16</v>
      </c>
      <c r="R23" s="35">
        <v>32</v>
      </c>
      <c r="S23" s="35">
        <v>25</v>
      </c>
      <c r="T23" s="35">
        <v>2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 t="shared" si="0"/>
        <v>2163</v>
      </c>
      <c r="Q24" s="35">
        <v>1426</v>
      </c>
      <c r="R24" s="35">
        <v>1503</v>
      </c>
      <c r="S24" s="35">
        <v>370</v>
      </c>
      <c r="T24" s="35">
        <v>290</v>
      </c>
    </row>
    <row r="25" spans="1:20" ht="45" customHeight="1" x14ac:dyDescent="0.2">
      <c r="A25" s="6" t="s">
        <v>15</v>
      </c>
      <c r="O25" s="7">
        <v>5</v>
      </c>
      <c r="P25" s="36">
        <v>1038</v>
      </c>
      <c r="Q25" s="29"/>
      <c r="R25" s="29"/>
      <c r="S25" s="29"/>
      <c r="T25" s="29"/>
    </row>
    <row r="26" spans="1:20" ht="15.75" x14ac:dyDescent="0.2">
      <c r="A26" s="11" t="s">
        <v>9</v>
      </c>
      <c r="O26" s="7">
        <v>6</v>
      </c>
      <c r="P26" s="36">
        <v>107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101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T28"/>
  <sheetViews>
    <sheetView showGridLines="0" topLeftCell="A16" workbookViewId="0">
      <selection activeCell="Y30" sqref="Y30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f>R21+S21+T21</f>
        <v>639</v>
      </c>
      <c r="Q21" s="35">
        <v>639</v>
      </c>
      <c r="R21" s="35">
        <v>557</v>
      </c>
      <c r="S21" s="35">
        <v>0</v>
      </c>
      <c r="T21" s="35">
        <v>82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f t="shared" ref="P22:P24" si="0">R22+S22+T22</f>
        <v>774</v>
      </c>
      <c r="Q22" s="35">
        <v>292</v>
      </c>
      <c r="R22" s="35">
        <v>456</v>
      </c>
      <c r="S22" s="35">
        <v>191</v>
      </c>
      <c r="T22" s="35">
        <v>127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f t="shared" si="0"/>
        <v>55</v>
      </c>
      <c r="Q23" s="35">
        <v>15</v>
      </c>
      <c r="R23" s="35">
        <v>21</v>
      </c>
      <c r="S23" s="35">
        <v>33</v>
      </c>
      <c r="T23" s="35">
        <v>1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f t="shared" si="0"/>
        <v>1468</v>
      </c>
      <c r="Q24" s="35">
        <v>946</v>
      </c>
      <c r="R24" s="35">
        <v>1034</v>
      </c>
      <c r="S24" s="35">
        <v>224</v>
      </c>
      <c r="T24" s="35">
        <v>210</v>
      </c>
    </row>
    <row r="25" spans="1:20" ht="45" customHeight="1" x14ac:dyDescent="0.2">
      <c r="A25" s="6" t="s">
        <v>15</v>
      </c>
      <c r="O25" s="7">
        <v>5</v>
      </c>
      <c r="P25" s="36">
        <v>979</v>
      </c>
      <c r="Q25" s="29"/>
      <c r="R25" s="29"/>
      <c r="S25" s="29"/>
      <c r="T25" s="29"/>
    </row>
    <row r="26" spans="1:20" ht="15.75" x14ac:dyDescent="0.2">
      <c r="A26" s="11" t="s">
        <v>9</v>
      </c>
      <c r="O26" s="7">
        <v>6</v>
      </c>
      <c r="P26" s="36">
        <v>83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78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T36"/>
  <sheetViews>
    <sheetView showGridLines="0" topLeftCell="A16" workbookViewId="0">
      <selection activeCell="W33" sqref="W33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6">
        <v>7303</v>
      </c>
      <c r="Q21" s="52">
        <v>7239</v>
      </c>
      <c r="R21" s="52">
        <v>5235</v>
      </c>
      <c r="S21" s="52">
        <v>1465</v>
      </c>
      <c r="T21" s="52">
        <v>603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6">
        <v>7553</v>
      </c>
      <c r="Q22" s="52">
        <v>1658</v>
      </c>
      <c r="R22" s="52">
        <v>4556</v>
      </c>
      <c r="S22" s="52">
        <v>2207</v>
      </c>
      <c r="T22" s="52">
        <v>790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6">
        <v>783</v>
      </c>
      <c r="Q23" s="52">
        <v>103</v>
      </c>
      <c r="R23" s="52">
        <v>491</v>
      </c>
      <c r="S23" s="52">
        <v>238</v>
      </c>
      <c r="T23" s="52">
        <v>54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6">
        <v>15639</v>
      </c>
      <c r="Q24" s="52">
        <v>9000</v>
      </c>
      <c r="R24" s="52">
        <v>10282</v>
      </c>
      <c r="S24" s="52">
        <v>3910</v>
      </c>
      <c r="T24" s="52">
        <v>1447</v>
      </c>
    </row>
    <row r="25" spans="1:20" ht="45" customHeight="1" x14ac:dyDescent="0.2">
      <c r="A25" s="6" t="s">
        <v>15</v>
      </c>
      <c r="O25" s="7">
        <v>5</v>
      </c>
      <c r="P25" s="36">
        <v>4015</v>
      </c>
      <c r="Q25" s="29"/>
      <c r="R25" s="29"/>
      <c r="S25" s="29"/>
      <c r="T25" s="29"/>
    </row>
    <row r="26" spans="1:20" ht="15.75" x14ac:dyDescent="0.2">
      <c r="A26" s="11" t="s">
        <v>9</v>
      </c>
      <c r="O26" s="7">
        <v>6</v>
      </c>
      <c r="P26" s="36">
        <v>234</v>
      </c>
      <c r="Q26" s="29"/>
      <c r="R26" s="29"/>
      <c r="S26" s="29"/>
      <c r="T26" s="29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493</v>
      </c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  <row r="31" spans="1:20" x14ac:dyDescent="0.2">
      <c r="P31" s="21"/>
      <c r="Q31" s="21"/>
      <c r="R31" s="21"/>
      <c r="S31" s="21"/>
      <c r="T31" s="21"/>
    </row>
    <row r="32" spans="1:20" x14ac:dyDescent="0.2">
      <c r="P32" s="21"/>
      <c r="Q32" s="21"/>
      <c r="R32" s="21"/>
      <c r="S32" s="21"/>
      <c r="T32" s="21"/>
    </row>
    <row r="33" spans="16:20" x14ac:dyDescent="0.2">
      <c r="P33" s="21"/>
      <c r="Q33" s="21"/>
      <c r="R33" s="21"/>
      <c r="S33" s="21"/>
      <c r="T33" s="21"/>
    </row>
    <row r="34" spans="16:20" x14ac:dyDescent="0.2">
      <c r="P34" s="21"/>
      <c r="Q34" s="21"/>
      <c r="R34" s="21"/>
      <c r="S34" s="21"/>
      <c r="T34" s="21"/>
    </row>
    <row r="35" spans="16:20" x14ac:dyDescent="0.2">
      <c r="P35" s="21"/>
      <c r="Q35" s="21"/>
      <c r="R35" s="21"/>
      <c r="S35" s="21"/>
      <c r="T35" s="21"/>
    </row>
    <row r="36" spans="16:20" x14ac:dyDescent="0.2">
      <c r="P36" s="21"/>
      <c r="Q36" s="21"/>
      <c r="R36" s="21"/>
      <c r="S36" s="21"/>
      <c r="T36" s="21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T28"/>
  <sheetViews>
    <sheetView showGridLines="0" topLeftCell="A16" workbookViewId="0">
      <selection activeCell="R43" sqref="R43"/>
    </sheetView>
  </sheetViews>
  <sheetFormatPr defaultColWidth="9.140625" defaultRowHeight="12.75" x14ac:dyDescent="0.2"/>
  <cols>
    <col min="1" max="1" width="45" style="12" bestFit="1" customWidth="1"/>
    <col min="2" max="14" width="3.28515625" style="12" hidden="1" customWidth="1"/>
    <col min="15" max="15" width="6.42578125" style="12" bestFit="1" customWidth="1"/>
    <col min="16" max="20" width="16.7109375" style="12" customWidth="1"/>
    <col min="21" max="16384" width="9.140625" style="12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68" t="s">
        <v>11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x14ac:dyDescent="0.2">
      <c r="A17" s="70" t="s">
        <v>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30" customHeight="1" x14ac:dyDescent="0.2">
      <c r="A18" s="7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71" t="s">
        <v>1</v>
      </c>
      <c r="P18" s="71" t="s">
        <v>12</v>
      </c>
      <c r="Q18" s="71" t="s">
        <v>13</v>
      </c>
      <c r="R18" s="71" t="s">
        <v>14</v>
      </c>
      <c r="S18" s="71"/>
      <c r="T18" s="71"/>
    </row>
    <row r="19" spans="1:20" ht="35.1" customHeight="1" x14ac:dyDescent="0.2">
      <c r="A19" s="7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71"/>
      <c r="P19" s="71"/>
      <c r="Q19" s="71"/>
      <c r="R19" s="20" t="s">
        <v>7</v>
      </c>
      <c r="S19" s="20" t="s">
        <v>8</v>
      </c>
      <c r="T19" s="20" t="s">
        <v>10</v>
      </c>
    </row>
    <row r="20" spans="1:20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  <c r="R20" s="15">
        <v>5</v>
      </c>
      <c r="S20" s="15">
        <v>6</v>
      </c>
      <c r="T20" s="15">
        <v>7</v>
      </c>
    </row>
    <row r="21" spans="1:20" ht="15.75" x14ac:dyDescent="0.2">
      <c r="A21" s="8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34">
        <f>R21+S21+T21</f>
        <v>1065</v>
      </c>
      <c r="Q21" s="35">
        <v>1065</v>
      </c>
      <c r="R21" s="35">
        <v>935</v>
      </c>
      <c r="S21" s="35">
        <v>0</v>
      </c>
      <c r="T21" s="35">
        <v>130</v>
      </c>
    </row>
    <row r="22" spans="1:20" ht="15.75" x14ac:dyDescent="0.2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34">
        <f t="shared" ref="P22:P24" si="0">R22+S22+T22</f>
        <v>1156</v>
      </c>
      <c r="Q22" s="35">
        <v>441</v>
      </c>
      <c r="R22" s="35">
        <v>678</v>
      </c>
      <c r="S22" s="35">
        <v>300</v>
      </c>
      <c r="T22" s="35">
        <v>178</v>
      </c>
    </row>
    <row r="23" spans="1:20" ht="15.75" x14ac:dyDescent="0.2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34">
        <f>R23+S23+T23</f>
        <v>89</v>
      </c>
      <c r="Q23" s="35">
        <v>17</v>
      </c>
      <c r="R23" s="35">
        <v>35</v>
      </c>
      <c r="S23" s="35">
        <v>49</v>
      </c>
      <c r="T23" s="35">
        <v>5</v>
      </c>
    </row>
    <row r="24" spans="1:20" ht="15.75" x14ac:dyDescent="0.2">
      <c r="A24" s="14" t="s">
        <v>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34">
        <f t="shared" si="0"/>
        <v>2310</v>
      </c>
      <c r="Q24" s="35">
        <v>1523</v>
      </c>
      <c r="R24" s="35">
        <v>1648</v>
      </c>
      <c r="S24" s="35">
        <v>349</v>
      </c>
      <c r="T24" s="35">
        <v>313</v>
      </c>
    </row>
    <row r="25" spans="1:20" ht="45" customHeight="1" x14ac:dyDescent="0.2">
      <c r="A25" s="6" t="s">
        <v>15</v>
      </c>
      <c r="O25" s="7">
        <v>5</v>
      </c>
      <c r="P25" s="36">
        <v>698</v>
      </c>
      <c r="Q25" s="37"/>
      <c r="R25" s="37"/>
      <c r="S25" s="37"/>
      <c r="T25" s="37"/>
    </row>
    <row r="26" spans="1:20" ht="15.75" x14ac:dyDescent="0.2">
      <c r="A26" s="11" t="s">
        <v>9</v>
      </c>
      <c r="O26" s="7">
        <v>6</v>
      </c>
      <c r="P26" s="36">
        <v>0</v>
      </c>
      <c r="Q26" s="37"/>
      <c r="R26" s="37"/>
      <c r="S26" s="37"/>
      <c r="T26" s="37"/>
    </row>
    <row r="27" spans="1:20" ht="63.75" x14ac:dyDescent="0.25">
      <c r="A27" s="40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7">
        <v>7</v>
      </c>
      <c r="P27" s="41">
        <v>121</v>
      </c>
      <c r="Q27" s="56"/>
      <c r="R27" s="56"/>
      <c r="S27" s="56"/>
      <c r="T27" s="56"/>
    </row>
    <row r="28" spans="1:20" x14ac:dyDescent="0.2">
      <c r="A28" s="66" t="s">
        <v>16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1.4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 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Жигулевск'!data_r_4</vt:lpstr>
      <vt:lpstr>'г. Новокуйбышевск'!data_r_4</vt:lpstr>
      <vt:lpstr>'г. Октябрьск'!data_r_4</vt:lpstr>
      <vt:lpstr>'г. Отрадный'!data_r_4</vt:lpstr>
      <vt:lpstr>'г. Похвистнево'!data_r_4</vt:lpstr>
      <vt:lpstr>'г. Самара'!data_r_4</vt:lpstr>
      <vt:lpstr>'г. Сызрань'!data_r_4</vt:lpstr>
      <vt:lpstr>'г. Тольятти '!data_r_4</vt:lpstr>
      <vt:lpstr>'г. Чапаевск'!data_r_4</vt:lpstr>
      <vt:lpstr>'г.о. Кинель'!data_r_4</vt:lpstr>
      <vt:lpstr>'Деп Сам'!data_r_4</vt:lpstr>
      <vt:lpstr>'Деп Тольятти'!data_r_4</vt:lpstr>
      <vt:lpstr>ЗУ!data_r_4</vt:lpstr>
      <vt:lpstr>КУ!data_r_4</vt:lpstr>
      <vt:lpstr>'м.р.  Приволжский'!data_r_4</vt:lpstr>
      <vt:lpstr>'м.р. Алексеевский'!data_r_4</vt:lpstr>
      <vt:lpstr>'м.р. Безенчукский'!data_r_4</vt:lpstr>
      <vt:lpstr>'м.р. Богатовский'!data_r_4</vt:lpstr>
      <vt:lpstr>'м.р. Большеглушицкий'!data_r_4</vt:lpstr>
      <vt:lpstr>'м.р. Большечерниговский'!data_r_4</vt:lpstr>
      <vt:lpstr>'м.р. Борский'!data_r_4</vt:lpstr>
      <vt:lpstr>'м.р. Волжский'!data_r_4</vt:lpstr>
      <vt:lpstr>'м.р. Елховский'!data_r_4</vt:lpstr>
      <vt:lpstr>'м.р. Исаклинский'!data_r_4</vt:lpstr>
      <vt:lpstr>'м.р. Камышлинский'!data_r_4</vt:lpstr>
      <vt:lpstr>'м.р. Кинельский'!data_r_4</vt:lpstr>
      <vt:lpstr>'м.р. Клявлинский'!data_r_4</vt:lpstr>
      <vt:lpstr>'м.р. Кошкинский'!data_r_4</vt:lpstr>
      <vt:lpstr>'м.р. Красноармейский'!data_r_4</vt:lpstr>
      <vt:lpstr>'м.р. Красноярский'!data_r_4</vt:lpstr>
      <vt:lpstr>'м.р. Нефтегорский'!data_r_4</vt:lpstr>
      <vt:lpstr>'м.р. Пестравский'!data_r_4</vt:lpstr>
      <vt:lpstr>'м.р. Похвистневский'!data_r_4</vt:lpstr>
      <vt:lpstr>'м.р. Сергиевский'!data_r_4</vt:lpstr>
      <vt:lpstr>'м.р. Ставропольский'!data_r_4</vt:lpstr>
      <vt:lpstr>'м.р. Сызранский'!data_r_4</vt:lpstr>
      <vt:lpstr>'м.р. Хворостянский'!data_r_4</vt:lpstr>
      <vt:lpstr>'м.р. Челно-Вершинский'!data_r_4</vt:lpstr>
      <vt:lpstr>'м.р. Шенталинский'!data_r_4</vt:lpstr>
      <vt:lpstr>'м.р. Шигонский'!data_r_4</vt:lpstr>
      <vt:lpstr>'м.р.Кинель-Черкасский '!data_r_4</vt:lpstr>
      <vt:lpstr>ОУ!data_r_4</vt:lpstr>
      <vt:lpstr>ПУ!data_r_4</vt:lpstr>
      <vt:lpstr>СВУ!data_r_4</vt:lpstr>
      <vt:lpstr>СЗУ!data_r_4</vt:lpstr>
      <vt:lpstr>СУ!data_r_4</vt:lpstr>
      <vt:lpstr>ЦУ!data_r_4</vt:lpstr>
      <vt:lpstr>ЮВУ!data_r_4</vt:lpstr>
      <vt:lpstr>ЮЗУ!data_r_4</vt:lpstr>
      <vt:lpstr>ЮУ!data_r_4</vt:lpstr>
      <vt:lpstr>data_r_4</vt:lpstr>
      <vt:lpstr>'г. Жигулевск'!razdel_04</vt:lpstr>
      <vt:lpstr>'г. Новокуйбышевск'!razdel_04</vt:lpstr>
      <vt:lpstr>'г. Октябрьск'!razdel_04</vt:lpstr>
      <vt:lpstr>'г. Отрадный'!razdel_04</vt:lpstr>
      <vt:lpstr>'г. Похвистнево'!razdel_04</vt:lpstr>
      <vt:lpstr>'г. Самара'!razdel_04</vt:lpstr>
      <vt:lpstr>'г. Сызрань'!razdel_04</vt:lpstr>
      <vt:lpstr>'г. Тольятти '!razdel_04</vt:lpstr>
      <vt:lpstr>'г. Чапаевск'!razdel_04</vt:lpstr>
      <vt:lpstr>'г.о. Кинель'!razdel_04</vt:lpstr>
      <vt:lpstr>'Деп Сам'!razdel_04</vt:lpstr>
      <vt:lpstr>'Деп Тольятти'!razdel_04</vt:lpstr>
      <vt:lpstr>ЗУ!razdel_04</vt:lpstr>
      <vt:lpstr>КУ!razdel_04</vt:lpstr>
      <vt:lpstr>'м.р.  Приволжский'!razdel_04</vt:lpstr>
      <vt:lpstr>'м.р. Алексеевский'!razdel_04</vt:lpstr>
      <vt:lpstr>'м.р. Безенчукский'!razdel_04</vt:lpstr>
      <vt:lpstr>'м.р. Богатовский'!razdel_04</vt:lpstr>
      <vt:lpstr>'м.р. Большеглушицкий'!razdel_04</vt:lpstr>
      <vt:lpstr>'м.р. Большечерниговский'!razdel_04</vt:lpstr>
      <vt:lpstr>'м.р. Борский'!razdel_04</vt:lpstr>
      <vt:lpstr>'м.р. Волжский'!razdel_04</vt:lpstr>
      <vt:lpstr>'м.р. Елховский'!razdel_04</vt:lpstr>
      <vt:lpstr>'м.р. Исаклинский'!razdel_04</vt:lpstr>
      <vt:lpstr>'м.р. Камышлинский'!razdel_04</vt:lpstr>
      <vt:lpstr>'м.р. Кинельский'!razdel_04</vt:lpstr>
      <vt:lpstr>'м.р. Клявлинский'!razdel_04</vt:lpstr>
      <vt:lpstr>'м.р. Кошкинский'!razdel_04</vt:lpstr>
      <vt:lpstr>'м.р. Красноармейский'!razdel_04</vt:lpstr>
      <vt:lpstr>'м.р. Красноярский'!razdel_04</vt:lpstr>
      <vt:lpstr>'м.р. Нефтегорский'!razdel_04</vt:lpstr>
      <vt:lpstr>'м.р. Пестравский'!razdel_04</vt:lpstr>
      <vt:lpstr>'м.р. Похвистневский'!razdel_04</vt:lpstr>
      <vt:lpstr>'м.р. Сергиевский'!razdel_04</vt:lpstr>
      <vt:lpstr>'м.р. Ставропольский'!razdel_04</vt:lpstr>
      <vt:lpstr>'м.р. Сызранский'!razdel_04</vt:lpstr>
      <vt:lpstr>'м.р. Хворостянский'!razdel_04</vt:lpstr>
      <vt:lpstr>'м.р. Челно-Вершинский'!razdel_04</vt:lpstr>
      <vt:lpstr>'м.р. Шенталинский'!razdel_04</vt:lpstr>
      <vt:lpstr>'м.р. Шигонский'!razdel_04</vt:lpstr>
      <vt:lpstr>'м.р.Кинель-Черкасский '!razdel_04</vt:lpstr>
      <vt:lpstr>ОУ!razdel_04</vt:lpstr>
      <vt:lpstr>ПУ!razdel_04</vt:lpstr>
      <vt:lpstr>СВУ!razdel_04</vt:lpstr>
      <vt:lpstr>СЗУ!razdel_04</vt:lpstr>
      <vt:lpstr>СУ!razdel_04</vt:lpstr>
      <vt:lpstr>ЦУ!razdel_04</vt:lpstr>
      <vt:lpstr>ЮВУ!razdel_04</vt:lpstr>
      <vt:lpstr>ЮЗУ!razdel_04</vt:lpstr>
      <vt:lpstr>ЮУ!razdel_04</vt:lpstr>
      <vt:lpstr>razdel_04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2025-04-25T07:06:42Z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